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usan.masinsky\Desktop\"/>
    </mc:Choice>
  </mc:AlternateContent>
  <xr:revisionPtr revIDLastSave="0" documentId="8_{677856DD-49DA-499A-A86E-2C2BB72BC4FD}" xr6:coauthVersionLast="47" xr6:coauthVersionMax="47" xr10:uidLastSave="{00000000-0000-0000-0000-000000000000}"/>
  <bookViews>
    <workbookView xWindow="-120" yWindow="-120" windowWidth="29040" windowHeight="15720" activeTab="1" xr2:uid="{EB6804A5-2D41-4541-8895-F88D5A9DF2D8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Pol'!$A$1:$U$246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36" i="12"/>
  <c r="AC236" i="12"/>
  <c r="AD236" i="12"/>
  <c r="G9" i="12"/>
  <c r="M9" i="12" s="1"/>
  <c r="I9" i="12"/>
  <c r="I8" i="12" s="1"/>
  <c r="K9" i="12"/>
  <c r="K8" i="12" s="1"/>
  <c r="O9" i="12"/>
  <c r="Q9" i="12"/>
  <c r="Q8" i="12" s="1"/>
  <c r="U9" i="12"/>
  <c r="G22" i="12"/>
  <c r="M22" i="12" s="1"/>
  <c r="I22" i="12"/>
  <c r="K22" i="12"/>
  <c r="O22" i="12"/>
  <c r="O8" i="12" s="1"/>
  <c r="Q22" i="12"/>
  <c r="U22" i="12"/>
  <c r="G25" i="12"/>
  <c r="I25" i="12"/>
  <c r="K25" i="12"/>
  <c r="M25" i="12"/>
  <c r="O25" i="12"/>
  <c r="Q25" i="12"/>
  <c r="U25" i="12"/>
  <c r="G29" i="12"/>
  <c r="M29" i="12" s="1"/>
  <c r="I29" i="12"/>
  <c r="K29" i="12"/>
  <c r="O29" i="12"/>
  <c r="Q29" i="12"/>
  <c r="U29" i="12"/>
  <c r="G33" i="12"/>
  <c r="I33" i="12"/>
  <c r="K33" i="12"/>
  <c r="M33" i="12"/>
  <c r="O33" i="12"/>
  <c r="Q33" i="12"/>
  <c r="U33" i="12"/>
  <c r="G37" i="12"/>
  <c r="G8" i="12" s="1"/>
  <c r="I37" i="12"/>
  <c r="K37" i="12"/>
  <c r="O37" i="12"/>
  <c r="Q37" i="12"/>
  <c r="U37" i="12"/>
  <c r="U8" i="12" s="1"/>
  <c r="G42" i="12"/>
  <c r="M42" i="12" s="1"/>
  <c r="I42" i="12"/>
  <c r="I41" i="12" s="1"/>
  <c r="K42" i="12"/>
  <c r="K41" i="12" s="1"/>
  <c r="O42" i="12"/>
  <c r="O41" i="12" s="1"/>
  <c r="Q42" i="12"/>
  <c r="Q41" i="12" s="1"/>
  <c r="U42" i="12"/>
  <c r="G43" i="12"/>
  <c r="I43" i="12"/>
  <c r="K43" i="12"/>
  <c r="M43" i="12"/>
  <c r="O43" i="12"/>
  <c r="Q43" i="12"/>
  <c r="U43" i="12"/>
  <c r="G45" i="12"/>
  <c r="I45" i="12"/>
  <c r="K45" i="12"/>
  <c r="M45" i="12"/>
  <c r="O45" i="12"/>
  <c r="Q45" i="12"/>
  <c r="U45" i="12"/>
  <c r="G47" i="12"/>
  <c r="I47" i="12"/>
  <c r="K47" i="12"/>
  <c r="M47" i="12"/>
  <c r="O47" i="12"/>
  <c r="Q47" i="12"/>
  <c r="U47" i="12"/>
  <c r="G49" i="12"/>
  <c r="G41" i="12" s="1"/>
  <c r="I49" i="12"/>
  <c r="K49" i="12"/>
  <c r="O49" i="12"/>
  <c r="Q49" i="12"/>
  <c r="U49" i="12"/>
  <c r="U41" i="12" s="1"/>
  <c r="G51" i="12"/>
  <c r="U51" i="12"/>
  <c r="G52" i="12"/>
  <c r="M52" i="12" s="1"/>
  <c r="M51" i="12" s="1"/>
  <c r="I52" i="12"/>
  <c r="I51" i="12" s="1"/>
  <c r="K52" i="12"/>
  <c r="K51" i="12" s="1"/>
  <c r="O52" i="12"/>
  <c r="O51" i="12" s="1"/>
  <c r="Q52" i="12"/>
  <c r="Q51" i="12" s="1"/>
  <c r="U52" i="12"/>
  <c r="G56" i="12"/>
  <c r="I56" i="12"/>
  <c r="O56" i="12"/>
  <c r="U56" i="12"/>
  <c r="G57" i="12"/>
  <c r="I57" i="12"/>
  <c r="K57" i="12"/>
  <c r="K56" i="12" s="1"/>
  <c r="M57" i="12"/>
  <c r="M56" i="12" s="1"/>
  <c r="O57" i="12"/>
  <c r="Q57" i="12"/>
  <c r="Q56" i="12" s="1"/>
  <c r="U57" i="12"/>
  <c r="K61" i="12"/>
  <c r="O61" i="12"/>
  <c r="Q61" i="12"/>
  <c r="G62" i="12"/>
  <c r="G61" i="12" s="1"/>
  <c r="I62" i="12"/>
  <c r="I61" i="12" s="1"/>
  <c r="K62" i="12"/>
  <c r="M62" i="12"/>
  <c r="M61" i="12" s="1"/>
  <c r="O62" i="12"/>
  <c r="Q62" i="12"/>
  <c r="U62" i="12"/>
  <c r="U61" i="12" s="1"/>
  <c r="G67" i="12"/>
  <c r="M67" i="12" s="1"/>
  <c r="I67" i="12"/>
  <c r="I66" i="12" s="1"/>
  <c r="K67" i="12"/>
  <c r="O67" i="12"/>
  <c r="O66" i="12" s="1"/>
  <c r="Q67" i="12"/>
  <c r="Q66" i="12" s="1"/>
  <c r="U67" i="12"/>
  <c r="G71" i="12"/>
  <c r="M71" i="12" s="1"/>
  <c r="I71" i="12"/>
  <c r="K71" i="12"/>
  <c r="O71" i="12"/>
  <c r="Q71" i="12"/>
  <c r="U71" i="12"/>
  <c r="U66" i="12" s="1"/>
  <c r="G75" i="12"/>
  <c r="I75" i="12"/>
  <c r="K75" i="12"/>
  <c r="M75" i="12"/>
  <c r="O75" i="12"/>
  <c r="Q75" i="12"/>
  <c r="U75" i="12"/>
  <c r="G79" i="12"/>
  <c r="I79" i="12"/>
  <c r="K79" i="12"/>
  <c r="M79" i="12"/>
  <c r="O79" i="12"/>
  <c r="Q79" i="12"/>
  <c r="U79" i="12"/>
  <c r="G83" i="12"/>
  <c r="I83" i="12"/>
  <c r="K83" i="12"/>
  <c r="M83" i="12"/>
  <c r="O83" i="12"/>
  <c r="Q83" i="12"/>
  <c r="U83" i="12"/>
  <c r="G87" i="12"/>
  <c r="M87" i="12" s="1"/>
  <c r="I87" i="12"/>
  <c r="K87" i="12"/>
  <c r="K66" i="12" s="1"/>
  <c r="O87" i="12"/>
  <c r="Q87" i="12"/>
  <c r="U87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G95" i="12"/>
  <c r="I95" i="12"/>
  <c r="K95" i="12"/>
  <c r="M95" i="12"/>
  <c r="O95" i="12"/>
  <c r="Q95" i="12"/>
  <c r="U95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/>
  <c r="Q100" i="12"/>
  <c r="U100" i="12"/>
  <c r="G101" i="12"/>
  <c r="I101" i="12"/>
  <c r="I100" i="12" s="1"/>
  <c r="K101" i="12"/>
  <c r="K100" i="12" s="1"/>
  <c r="M101" i="12"/>
  <c r="O101" i="12"/>
  <c r="O100" i="12" s="1"/>
  <c r="Q101" i="12"/>
  <c r="U101" i="12"/>
  <c r="G104" i="12"/>
  <c r="M104" i="12" s="1"/>
  <c r="I104" i="12"/>
  <c r="K104" i="12"/>
  <c r="K103" i="12" s="1"/>
  <c r="O104" i="12"/>
  <c r="Q104" i="12"/>
  <c r="Q103" i="12" s="1"/>
  <c r="U104" i="12"/>
  <c r="U103" i="12" s="1"/>
  <c r="G108" i="12"/>
  <c r="M108" i="12" s="1"/>
  <c r="I108" i="12"/>
  <c r="I103" i="12" s="1"/>
  <c r="K108" i="12"/>
  <c r="O108" i="12"/>
  <c r="O103" i="12" s="1"/>
  <c r="Q108" i="12"/>
  <c r="U108" i="12"/>
  <c r="G112" i="12"/>
  <c r="M112" i="12" s="1"/>
  <c r="I112" i="12"/>
  <c r="K112" i="12"/>
  <c r="O112" i="12"/>
  <c r="Q112" i="12"/>
  <c r="U112" i="12"/>
  <c r="G116" i="12"/>
  <c r="I116" i="12"/>
  <c r="K116" i="12"/>
  <c r="M116" i="12"/>
  <c r="O116" i="12"/>
  <c r="Q116" i="12"/>
  <c r="U116" i="12"/>
  <c r="K117" i="12"/>
  <c r="O117" i="12"/>
  <c r="Q117" i="12"/>
  <c r="G118" i="12"/>
  <c r="G117" i="12" s="1"/>
  <c r="I118" i="12"/>
  <c r="I117" i="12" s="1"/>
  <c r="K118" i="12"/>
  <c r="M118" i="12"/>
  <c r="M117" i="12" s="1"/>
  <c r="O118" i="12"/>
  <c r="Q118" i="12"/>
  <c r="U118" i="12"/>
  <c r="U117" i="12" s="1"/>
  <c r="K122" i="12"/>
  <c r="G123" i="12"/>
  <c r="M123" i="12" s="1"/>
  <c r="I123" i="12"/>
  <c r="I122" i="12" s="1"/>
  <c r="K123" i="12"/>
  <c r="O123" i="12"/>
  <c r="O122" i="12" s="1"/>
  <c r="Q123" i="12"/>
  <c r="Q122" i="12" s="1"/>
  <c r="U123" i="12"/>
  <c r="G133" i="12"/>
  <c r="M133" i="12" s="1"/>
  <c r="I133" i="12"/>
  <c r="K133" i="12"/>
  <c r="O133" i="12"/>
  <c r="Q133" i="12"/>
  <c r="U133" i="12"/>
  <c r="U122" i="12" s="1"/>
  <c r="G143" i="12"/>
  <c r="I143" i="12"/>
  <c r="K143" i="12"/>
  <c r="M143" i="12"/>
  <c r="O143" i="12"/>
  <c r="Q143" i="12"/>
  <c r="U143" i="12"/>
  <c r="G153" i="12"/>
  <c r="I153" i="12"/>
  <c r="K153" i="12"/>
  <c r="M153" i="12"/>
  <c r="O153" i="12"/>
  <c r="Q153" i="12"/>
  <c r="U153" i="12"/>
  <c r="G157" i="12"/>
  <c r="I157" i="12"/>
  <c r="K157" i="12"/>
  <c r="M157" i="12"/>
  <c r="O157" i="12"/>
  <c r="Q157" i="12"/>
  <c r="U157" i="12"/>
  <c r="G159" i="12"/>
  <c r="M159" i="12" s="1"/>
  <c r="I159" i="12"/>
  <c r="I158" i="12" s="1"/>
  <c r="K159" i="12"/>
  <c r="O159" i="12"/>
  <c r="O158" i="12" s="1"/>
  <c r="Q159" i="12"/>
  <c r="Q158" i="12" s="1"/>
  <c r="U159" i="12"/>
  <c r="G163" i="12"/>
  <c r="G158" i="12" s="1"/>
  <c r="I163" i="12"/>
  <c r="K163" i="12"/>
  <c r="O163" i="12"/>
  <c r="Q163" i="12"/>
  <c r="U163" i="12"/>
  <c r="U158" i="12" s="1"/>
  <c r="G167" i="12"/>
  <c r="I167" i="12"/>
  <c r="K167" i="12"/>
  <c r="M167" i="12"/>
  <c r="O167" i="12"/>
  <c r="Q167" i="12"/>
  <c r="U167" i="12"/>
  <c r="G171" i="12"/>
  <c r="I171" i="12"/>
  <c r="K171" i="12"/>
  <c r="M171" i="12"/>
  <c r="O171" i="12"/>
  <c r="Q171" i="12"/>
  <c r="U171" i="12"/>
  <c r="G175" i="12"/>
  <c r="I175" i="12"/>
  <c r="K175" i="12"/>
  <c r="M175" i="12"/>
  <c r="O175" i="12"/>
  <c r="Q175" i="12"/>
  <c r="U175" i="12"/>
  <c r="G179" i="12"/>
  <c r="M179" i="12" s="1"/>
  <c r="I179" i="12"/>
  <c r="K179" i="12"/>
  <c r="K158" i="12" s="1"/>
  <c r="O179" i="12"/>
  <c r="Q179" i="12"/>
  <c r="U179" i="12"/>
  <c r="I180" i="12"/>
  <c r="G181" i="12"/>
  <c r="G180" i="12" s="1"/>
  <c r="I181" i="12"/>
  <c r="K181" i="12"/>
  <c r="O181" i="12"/>
  <c r="O180" i="12" s="1"/>
  <c r="Q181" i="12"/>
  <c r="Q180" i="12" s="1"/>
  <c r="U181" i="12"/>
  <c r="U180" i="12" s="1"/>
  <c r="G197" i="12"/>
  <c r="I197" i="12"/>
  <c r="K197" i="12"/>
  <c r="M197" i="12"/>
  <c r="O197" i="12"/>
  <c r="Q197" i="12"/>
  <c r="U197" i="12"/>
  <c r="G213" i="12"/>
  <c r="I213" i="12"/>
  <c r="K213" i="12"/>
  <c r="K180" i="12" s="1"/>
  <c r="M213" i="12"/>
  <c r="O213" i="12"/>
  <c r="Q213" i="12"/>
  <c r="U213" i="12"/>
  <c r="G218" i="12"/>
  <c r="G217" i="12" s="1"/>
  <c r="I218" i="12"/>
  <c r="I217" i="12" s="1"/>
  <c r="K218" i="12"/>
  <c r="K217" i="12" s="1"/>
  <c r="O218" i="12"/>
  <c r="Q218" i="12"/>
  <c r="Q217" i="12" s="1"/>
  <c r="U218" i="12"/>
  <c r="U217" i="12" s="1"/>
  <c r="G219" i="12"/>
  <c r="M219" i="12" s="1"/>
  <c r="I219" i="12"/>
  <c r="K219" i="12"/>
  <c r="O219" i="12"/>
  <c r="Q219" i="12"/>
  <c r="U219" i="12"/>
  <c r="G220" i="12"/>
  <c r="M220" i="12" s="1"/>
  <c r="I220" i="12"/>
  <c r="K220" i="12"/>
  <c r="O220" i="12"/>
  <c r="O217" i="12" s="1"/>
  <c r="Q220" i="12"/>
  <c r="U220" i="12"/>
  <c r="G221" i="12"/>
  <c r="Q221" i="12"/>
  <c r="U221" i="12"/>
  <c r="G222" i="12"/>
  <c r="I222" i="12"/>
  <c r="I221" i="12" s="1"/>
  <c r="K222" i="12"/>
  <c r="K221" i="12" s="1"/>
  <c r="M222" i="12"/>
  <c r="M221" i="12" s="1"/>
  <c r="O222" i="12"/>
  <c r="O221" i="12" s="1"/>
  <c r="Q222" i="12"/>
  <c r="U222" i="12"/>
  <c r="G226" i="12"/>
  <c r="I226" i="12"/>
  <c r="K226" i="12"/>
  <c r="M226" i="12"/>
  <c r="O226" i="12"/>
  <c r="Q226" i="12"/>
  <c r="U226" i="12"/>
  <c r="K230" i="12"/>
  <c r="G231" i="12"/>
  <c r="G230" i="12" s="1"/>
  <c r="I231" i="12"/>
  <c r="I230" i="12" s="1"/>
  <c r="K231" i="12"/>
  <c r="O231" i="12"/>
  <c r="O230" i="12" s="1"/>
  <c r="Q231" i="12"/>
  <c r="Q230" i="12" s="1"/>
  <c r="U231" i="12"/>
  <c r="U230" i="12" s="1"/>
  <c r="G232" i="12"/>
  <c r="M232" i="12" s="1"/>
  <c r="I232" i="12"/>
  <c r="K232" i="12"/>
  <c r="O232" i="12"/>
  <c r="Q232" i="12"/>
  <c r="U232" i="12"/>
  <c r="G233" i="12"/>
  <c r="I233" i="12"/>
  <c r="K233" i="12"/>
  <c r="M233" i="12"/>
  <c r="O233" i="12"/>
  <c r="Q233" i="12"/>
  <c r="U233" i="12"/>
  <c r="G234" i="12"/>
  <c r="I234" i="12"/>
  <c r="K234" i="12"/>
  <c r="M234" i="12"/>
  <c r="O234" i="12"/>
  <c r="Q234" i="12"/>
  <c r="U234" i="12"/>
  <c r="I20" i="1"/>
  <c r="I19" i="1"/>
  <c r="I18" i="1"/>
  <c r="I17" i="1"/>
  <c r="G27" i="1"/>
  <c r="F40" i="1"/>
  <c r="G40" i="1"/>
  <c r="G25" i="1" s="1"/>
  <c r="H40" i="1"/>
  <c r="I40" i="1"/>
  <c r="J39" i="1" s="1"/>
  <c r="J40" i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62" i="1" l="1"/>
  <c r="I16" i="1"/>
  <c r="I21" i="1" s="1"/>
  <c r="G28" i="1"/>
  <c r="G23" i="1"/>
  <c r="G29" i="1" s="1"/>
  <c r="M103" i="12"/>
  <c r="M122" i="12"/>
  <c r="M41" i="12"/>
  <c r="M66" i="12"/>
  <c r="M8" i="12"/>
  <c r="M181" i="12"/>
  <c r="M180" i="12" s="1"/>
  <c r="M163" i="12"/>
  <c r="M158" i="12" s="1"/>
  <c r="G103" i="12"/>
  <c r="M231" i="12"/>
  <c r="M230" i="12" s="1"/>
  <c r="M218" i="12"/>
  <c r="M217" i="12" s="1"/>
  <c r="M49" i="12"/>
  <c r="M37" i="12"/>
  <c r="G122" i="12"/>
  <c r="G66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49BE240E-70CE-4760-8E51-DD660C00835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F00ED7C1-7D8D-4595-8587-81EFAC07294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6C3D1262-B900-4FD1-94DE-388BEE568F6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8325ECF-7EB7-4F57-B513-EE93FDBBA14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DA355140-BA76-455C-BD44-D758553CF3E1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6CD2E5D5-FB84-4554-9EE0-C495FC9525F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<sst xmlns="http://schemas.openxmlformats.org/spreadsheetml/2006/main" count="757" uniqueCount="332">
  <si>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</si>
  <si>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</si>
  <si>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</si>
  <si>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</si>
  <si>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</si>
  <si>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</si>
  <si>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</si>
  <si>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</si>
  <si>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</si>
  <si>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</si>
  <si>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</si>
  <si>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</si>
  <si>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</si>
  <si>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</si>
  <si>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</si>
  <si>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</si>
  <si>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</si>
  <si>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</si>
  <si>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</si>
  <si>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</si>
  <si>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</si>
  <si>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</si>
  <si>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</si>
  <si>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</si>
  <si>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</si>
  <si>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</si>
  <si>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</si>
  <si>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</si>
  <si>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</si>
  <si>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</si>
  <si>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</si>
  <si>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</si>
  <si>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</si>
  <si>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</si>
  <si>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</si>
  <si>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</si>
  <si>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</si>
  <si>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</si>
  <si>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</si>
  <si>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</si>
  <si>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</si>
  <si>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</si>
  <si>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</si>
  <si>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ZŠ Kotlářská </t>
  </si>
  <si>
    <t>Rozpočet:</t>
  </si>
  <si>
    <t>Misto</t>
  </si>
  <si>
    <t xml:space="preserve">Rekonstrukce wc 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</si>
  <si>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</si>
  <si>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</si>
  <si>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</si>
  <si>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</si>
  <si>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</si>
  <si>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</si>
  <si>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</si>
  <si>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</si>
  <si>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</si>
  <si>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</si>
  <si>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</si>
  <si>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</si>
  <si>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</si>
  <si>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</si>
  <si>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</si>
  <si>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</si>
  <si>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</si>
  <si>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</si>
  <si>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</si>
  <si>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</si>
  <si>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</si>
  <si>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725</t>
  </si>
  <si>
    <t>Zařizovací předměty</t>
  </si>
  <si>
    <t>771</t>
  </si>
  <si>
    <t>Podlahy z dlaždic a obklady</t>
  </si>
  <si>
    <t>781</t>
  </si>
  <si>
    <t>Obklady keramické</t>
  </si>
  <si>
    <t>784</t>
  </si>
  <si>
    <t>Malby</t>
  </si>
  <si>
    <t>VN</t>
  </si>
  <si>
    <t>399</t>
  </si>
  <si>
    <t>Konstrukce sádrokartonové</t>
  </si>
  <si>
    <t>788</t>
  </si>
  <si>
    <t xml:space="preserve">Zařizovací předměty 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</si>
  <si>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</si>
  <si>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</si>
  <si>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</si>
  <si>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</si>
  <si>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</si>
  <si>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</si>
  <si>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</si>
  <si>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</si>
  <si>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</si>
  <si>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</si>
  <si>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</si>
  <si>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</si>
  <si>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</si>
  <si>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</si>
  <si>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</si>
  <si>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</si>
  <si>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</si>
  <si>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</si>
  <si>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</si>
  <si>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</si>
  <si>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</si>
  <si>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</si>
  <si>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</si>
  <si>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</si>
  <si>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</si>
  <si>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</si>
  <si>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</si>
  <si>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</si>
  <si>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342270041RA0</t>
  </si>
  <si>
    <t>Příčka z desek Ytong hladkých, tloušťka 7,5 cm</t>
  </si>
  <si>
    <t>m2</t>
  </si>
  <si>
    <t>POL2_0</t>
  </si>
  <si>
    <t>Denní místnost:(3*2,6)*(1*2)+3*(1,125*2,6)</t>
  </si>
  <si>
    <t>VV</t>
  </si>
  <si>
    <t>(1,23+2,8+2,25)*2,6</t>
  </si>
  <si>
    <t>(1,8+1,2+1,5)*2,6</t>
  </si>
  <si>
    <t>-2*(0,8*2)</t>
  </si>
  <si>
    <t>-0,8*2</t>
  </si>
  <si>
    <t/>
  </si>
  <si>
    <t>2.NP:(2,85+1,215+1,215)*2,4</t>
  </si>
  <si>
    <t>-3*0,8*2</t>
  </si>
  <si>
    <t>(3,35+1,87+2,17)*3</t>
  </si>
  <si>
    <t>-(0,8+1,0)*2</t>
  </si>
  <si>
    <t>3.NP:(2,85+1,215+1,215)*2,4</t>
  </si>
  <si>
    <t>-3*(0,8*2)</t>
  </si>
  <si>
    <t>342255024R00</t>
  </si>
  <si>
    <t>Příčky z desek Ytong tl. 100 mm</t>
  </si>
  <si>
    <t>POL1_0</t>
  </si>
  <si>
    <t>2.NP:3,83 * 4,26 -1,0 * 2,0</t>
  </si>
  <si>
    <t>3.NP:3,83 * 4,26 -1,0 * 2,0</t>
  </si>
  <si>
    <t>342948111R00</t>
  </si>
  <si>
    <t>Ukotvení příček k cihelné konstrukci kotvami na hm, oždinky</t>
  </si>
  <si>
    <t>m</t>
  </si>
  <si>
    <t>Denní místnost:2,4*8</t>
  </si>
  <si>
    <t>2NP:2,6*8</t>
  </si>
  <si>
    <t>317121047RT2</t>
  </si>
  <si>
    <t>Překlad nenosný pórobetonový, světlost otvoru do 1050 mm překlad</t>
  </si>
  <si>
    <t>ks</t>
  </si>
  <si>
    <t>6</t>
  </si>
  <si>
    <t>5</t>
  </si>
  <si>
    <t>642942111</t>
  </si>
  <si>
    <t>Usazení ocelové zárubně vč. dodávky zárubně</t>
  </si>
  <si>
    <t>Denní místnost:7</t>
  </si>
  <si>
    <t>2NP:7</t>
  </si>
  <si>
    <t>3NP:7</t>
  </si>
  <si>
    <t>3-1</t>
  </si>
  <si>
    <t>Vnitřní dveře vč. montáže</t>
  </si>
  <si>
    <t>610991111R00</t>
  </si>
  <si>
    <t>Zakrývání výplní vnitřních otvorů</t>
  </si>
  <si>
    <t>kpl</t>
  </si>
  <si>
    <t>612421637R00</t>
  </si>
  <si>
    <t>Omítka vnitřní zdiva, MVC, štuková</t>
  </si>
  <si>
    <t>104,45</t>
  </si>
  <si>
    <t>612473186R00</t>
  </si>
  <si>
    <t>Příplatek za zabudované rohovníky, stěny</t>
  </si>
  <si>
    <t>40</t>
  </si>
  <si>
    <t>602011198R00</t>
  </si>
  <si>
    <t>Penetrace na stěnách savých minerálních podkladů, (nové omítky a zdivo)</t>
  </si>
  <si>
    <t>601016142</t>
  </si>
  <si>
    <t>Štukování stropu vč. hrubé</t>
  </si>
  <si>
    <t>Děnní místnost:(1,2*1,5)+(1,4*1,3)</t>
  </si>
  <si>
    <t>631664111R00</t>
  </si>
  <si>
    <t>Oprava beton. podlah cement. hmotou tl. do 10 mm</t>
  </si>
  <si>
    <t>Děnní místnost:25,1</t>
  </si>
  <si>
    <t>1NP:25,1</t>
  </si>
  <si>
    <t>2NP:25,1</t>
  </si>
  <si>
    <t>941955001R00</t>
  </si>
  <si>
    <t>Lešení lehké pomocné, výška podlahy do 1,2 m</t>
  </si>
  <si>
    <t>Denní místnost:25,1</t>
  </si>
  <si>
    <t>3NP:25,1</t>
  </si>
  <si>
    <t>952901111R00</t>
  </si>
  <si>
    <t>Vyčištění budov o výšce podlaží do 4 m</t>
  </si>
  <si>
    <t>962031113R00</t>
  </si>
  <si>
    <t xml:space="preserve">Bourání příček z cihel pálených plných </t>
  </si>
  <si>
    <t>m3</t>
  </si>
  <si>
    <t>1NP:3,8</t>
  </si>
  <si>
    <t>2NP:2,8</t>
  </si>
  <si>
    <t>3NP:2,8</t>
  </si>
  <si>
    <t>965081713RT1</t>
  </si>
  <si>
    <t>Bourání dlažeb keramických tl.10 mm, nad 1 m2, ručně, dlaždice keramické</t>
  </si>
  <si>
    <t>1NP:24,9</t>
  </si>
  <si>
    <t>2NP:24,9</t>
  </si>
  <si>
    <t>3NP:24,9</t>
  </si>
  <si>
    <t>96-1</t>
  </si>
  <si>
    <t>Bourání luxferů</t>
  </si>
  <si>
    <t>1NP:0,55</t>
  </si>
  <si>
    <t>2NP:0,55</t>
  </si>
  <si>
    <t>3NP:0,55</t>
  </si>
  <si>
    <t>96-2</t>
  </si>
  <si>
    <t xml:space="preserve">Odstranění stávajících svítidel </t>
  </si>
  <si>
    <t>1NP:6</t>
  </si>
  <si>
    <t>2NP:6</t>
  </si>
  <si>
    <t>3NP:6</t>
  </si>
  <si>
    <t>968072455R00</t>
  </si>
  <si>
    <t>Vybourání kovových dveřních zárubní pl. do 2 m2</t>
  </si>
  <si>
    <t>1NP:8</t>
  </si>
  <si>
    <t>2NP:9</t>
  </si>
  <si>
    <t>3NP:9</t>
  </si>
  <si>
    <t>978013191R00</t>
  </si>
  <si>
    <t>Otlučení omítek vnitřních stěn v rozsahu do 100 %</t>
  </si>
  <si>
    <t>1NP:88,2</t>
  </si>
  <si>
    <t>2NP:88,2</t>
  </si>
  <si>
    <t>3NP:88,2</t>
  </si>
  <si>
    <t>979087213R00</t>
  </si>
  <si>
    <t>Nakládání vybour.hmot na dop.prostředky</t>
  </si>
  <si>
    <t>t</t>
  </si>
  <si>
    <t>979011111R00</t>
  </si>
  <si>
    <t>Svislá doprava suti a vybour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</si>
  <si>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</si>
  <si>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</si>
  <si>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</si>
  <si>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</si>
  <si>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</si>
  <si>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</si>
  <si>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17,37120*20</t>
  </si>
  <si>
    <t>979082111R00</t>
  </si>
  <si>
    <t>Vnitrostaveništní doprava suti do 10 m</t>
  </si>
  <si>
    <t>979990107R00</t>
  </si>
  <si>
    <t>Poplatek za uložení suti - směs betonu, cihel, dlažba, obklady</t>
  </si>
  <si>
    <t>979990162R00</t>
  </si>
  <si>
    <t>Poplatek za uložení suti - dřevo+sklo, skupina odpadu 170904</t>
  </si>
  <si>
    <t>999281111R00</t>
  </si>
  <si>
    <t>Přesun hmot pro opravy a údržbu do výšky 25 m</t>
  </si>
  <si>
    <t>17,37120+1,860+4,0376+0,4867</t>
  </si>
  <si>
    <t>711212002R00</t>
  </si>
  <si>
    <t>Stěrka hydroizolační</t>
  </si>
  <si>
    <t>711212611R00</t>
  </si>
  <si>
    <t>Utěsnění detailů při stěrkových hydroizolacích, těsnicí pás do svislých koutů</t>
  </si>
  <si>
    <t>Denní místnost:1,5*11</t>
  </si>
  <si>
    <t>2NP:1,5*16</t>
  </si>
  <si>
    <t>3NP:1,5*16</t>
  </si>
  <si>
    <t>711212601R00</t>
  </si>
  <si>
    <t>Utěsnění detailů při stěrkových hydroizolacích, těsnicí pás do spoje podlaha - stěna</t>
  </si>
  <si>
    <t>Denní místnost:6,3+6,3+3,8+3,8+1,2+1,2+1,75+1,2+1,2+6,3+9+6,3</t>
  </si>
  <si>
    <t>2NP:6,3+6,3+3,8+3,8+6,3+6,3+5,8+7,5</t>
  </si>
  <si>
    <t>3NP:6,3+6,3+3,8+3,8+6,3+6,3+5,8+7,5</t>
  </si>
  <si>
    <t>998711102R00</t>
  </si>
  <si>
    <t>Přesun hmot pro izolace proti vodě, výšky do 12 m</t>
  </si>
  <si>
    <t>725110811R00</t>
  </si>
  <si>
    <t>Demontáž (záchod.mísa, výlevka, umyvadlo, sprch. kout)</t>
  </si>
  <si>
    <t>2NP:14</t>
  </si>
  <si>
    <t>3NP:14</t>
  </si>
  <si>
    <t>771101210R00</t>
  </si>
  <si>
    <t>Penetrace podkladu pod dlažby</t>
  </si>
  <si>
    <t>Denní místnost:(6,3*2,54)-(3*1,2)+(1,8*1)+(1*1,125)+(0,9*0,6)+2*(1*0,075)</t>
  </si>
  <si>
    <t>(1,45*1,215)+(1,2*1,215)+2*(0,8*0,075)</t>
  </si>
  <si>
    <t>(1,123 * 1,4) + (1,2 * 1,35) + (0,9 * 0,6) + (0,8 * 0,075)</t>
  </si>
  <si>
    <t>2.NP:3,35 * 1,9 + 1,18 * 1,7 + (1,123 + 0,9) * 1,87 + (0,9 + 0,8) * 0,6</t>
  </si>
  <si>
    <t>2,85 * 2,54 + 3 * (0,9 * 1,1)</t>
  </si>
  <si>
    <t>6 * (1,0 * 0,1)</t>
  </si>
  <si>
    <t>3.NP:3,35 * 1,9 + 1,18 * 1,7 + (1,123 + 0,9) * 1,87 + (0,9 + 0,8) * 0,6</t>
  </si>
  <si>
    <t>771575118R00</t>
  </si>
  <si>
    <t>Montáž podlah keram.,hladké, tmel, 60x60 cm</t>
  </si>
  <si>
    <t>597642070R</t>
  </si>
  <si>
    <t>Dlažba Výber investora -, předepsaná cena 500,-</t>
  </si>
  <si>
    <t>771578011R00</t>
  </si>
  <si>
    <t>Spára podlaha - stěna, silikonem</t>
  </si>
  <si>
    <t>Denní mistnost:54,2</t>
  </si>
  <si>
    <t>2NP:54</t>
  </si>
  <si>
    <t>3NP:54</t>
  </si>
  <si>
    <t>998771103R00</t>
  </si>
  <si>
    <t>Přesun hmot pro podlahy z dlaždic, výšky do 24 m</t>
  </si>
  <si>
    <t>781101210R00</t>
  </si>
  <si>
    <t>Penetrace podkladu pod obklady</t>
  </si>
  <si>
    <t>Denní místnost:13+11,26+10,6+11,28+14,26</t>
  </si>
  <si>
    <t>2.NP:21,3+13,4+11,5+12,2+18,2+3* 8,1</t>
  </si>
  <si>
    <t>3.NP:21,3+13,4+11,5+12,2+18,2+3*8,1</t>
  </si>
  <si>
    <t>781415016RU1</t>
  </si>
  <si>
    <t xml:space="preserve">Montáž obkladů stěn, porovin.,tmel, bez dodávky obkladu </t>
  </si>
  <si>
    <t>781-1</t>
  </si>
  <si>
    <t>obklady 300 x 300mm , předepsaná cena 500,-</t>
  </si>
  <si>
    <t>781-2</t>
  </si>
  <si>
    <t>příplatek za zřízení otvoru v obkladu nebo dlažbě</t>
  </si>
  <si>
    <t>Denní místnost:21</t>
  </si>
  <si>
    <t>2NP:39</t>
  </si>
  <si>
    <t>3NP:39</t>
  </si>
  <si>
    <t>781497111RS3</t>
  </si>
  <si>
    <t xml:space="preserve">Lišta hliníková ukončovacích k obkladům profil RB,,  pro tloušťku 10mm </t>
  </si>
  <si>
    <t>Denní Místnost:10</t>
  </si>
  <si>
    <t>2NP:11</t>
  </si>
  <si>
    <t>3NP:11</t>
  </si>
  <si>
    <t>998781202R00</t>
  </si>
  <si>
    <t>Přesun hmot pro obklady keramické, výšky do 12 m</t>
  </si>
  <si>
    <t>784450020RA0</t>
  </si>
  <si>
    <t>Penetrace podkladu HET 1x</t>
  </si>
  <si>
    <t>Denní místnost:(6,3 * 4,3)-(2,0 * 2,6)</t>
  </si>
  <si>
    <t>(1,2 + 3,0 + 1,2 + 1,2 + 1,0 + 1,2) * 2,6- 3 * (1,0 * 2,0)</t>
  </si>
  <si>
    <t>(6,3 * 1,7)</t>
  </si>
  <si>
    <t>(3,8 * 4,2) -(1,0 * 2,0) - (1,5 * 2,6) + (3,8 * 4,2)-(1,25 * 2,6) - (1,3 * 2,6)</t>
  </si>
  <si>
    <t>(6,3 + 0,7) * 2,6 -(0,8 * 2,0)</t>
  </si>
  <si>
    <t>(1,25 + 2,6 + 1,25 + 2,6) * 0,3 + (2,1 + 1,0 + 2,1) * 0,6 + (1,0 * 0,6) + 2 * (0,6 * 0,3)</t>
  </si>
  <si>
    <t>2.NP:2 * (3,35 + 2,85) * 1,9</t>
  </si>
  <si>
    <t>4 * (3,8 * 1,8) -1,25 * 1,1</t>
  </si>
  <si>
    <t>2 * (3,35 + 1,87 + 1,87) * 0,65</t>
  </si>
  <si>
    <t>(0,9 + 0,8) * 0,6 + (0,65 + 0,65) * 0,3 + (1,25 + 1,1 + 1,1) * 0,3</t>
  </si>
  <si>
    <t>3.NP:2 * (3,35 + 2,85) * 1,9</t>
  </si>
  <si>
    <t>Stropy:71</t>
  </si>
  <si>
    <t>784195212R00</t>
  </si>
  <si>
    <t>Malba HET, bílá bez penetrace, 2 x</t>
  </si>
  <si>
    <t>784011221RT2</t>
  </si>
  <si>
    <t>Zakrytí předmětů včetně odstranění, včetně dodávky, fólie tl. 0,04 mm</t>
  </si>
  <si>
    <t>Denní místnost:23,9</t>
  </si>
  <si>
    <t>2NP:23,9</t>
  </si>
  <si>
    <t>3NP:23,9</t>
  </si>
  <si>
    <t>VN-1</t>
  </si>
  <si>
    <t xml:space="preserve">Doprava, nepředvídatelné náklady </t>
  </si>
  <si>
    <t>soubor</t>
  </si>
  <si>
    <t>VN-2</t>
  </si>
  <si>
    <t>Konzultace statika</t>
  </si>
  <si>
    <t xml:space="preserve">VN-3 </t>
  </si>
  <si>
    <t>Zařízení staveniště</t>
  </si>
  <si>
    <t>416020111R00</t>
  </si>
  <si>
    <t>Podhledy SDK, kovová kce., 1x deska RB 12,5 mm</t>
  </si>
  <si>
    <t>Denní místnost:6,3*3,8</t>
  </si>
  <si>
    <t>2NP:(3,35+2,85)*3,8</t>
  </si>
  <si>
    <t>3470161</t>
  </si>
  <si>
    <t xml:space="preserve">Instalační předstěny </t>
  </si>
  <si>
    <t>Denní místnost:1,825+1,123+1,215+1,215</t>
  </si>
  <si>
    <t>2NP:1,23+0,9+1,8+0,9+0,9+0,9</t>
  </si>
  <si>
    <t>3NP:1,123+0,9+1,8+0,9+0,9+0,9</t>
  </si>
  <si>
    <t>788-1</t>
  </si>
  <si>
    <t>Dávkovač tekutého mýdla</t>
  </si>
  <si>
    <t>788-2</t>
  </si>
  <si>
    <t>Zrcadlo 600 x 700, 800 x 700</t>
  </si>
  <si>
    <t>788-3</t>
  </si>
  <si>
    <t>WC štětka – nástěnná</t>
  </si>
  <si>
    <t>788-4</t>
  </si>
  <si>
    <t>Nástěnný zásobník na toaletní papír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</si>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</sst>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18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6241BAD1-03BD-424E-93B1-48778D4D6D2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C2E55-D9D7-499D-B83A-34B4EBE2D0C2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73EE-2235-4362-B2AD-1248F70C6193}">
  <sheetPr codeName="List5112">
    <tabColor rgb="FF66FF66"/>
  </sheetPr>
  <dimension ref="A1:O65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SUMIF(F47:F61,A16,I47:I61)+SUMIF(F47:F61,"PSU",I47:I61)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SUMIF(F47:F61,A17,I47:I61)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SUMIF(F47:F61,A18,I47:I61)</f>
        <v>0</v>
      </c>
      <c r="J18" s="93"/>
    </row>
    <row r="19" spans="1:10" ht="23.25" customHeight="1" x14ac:dyDescent="0.2">
      <c r="A19" s="195" t="s">
        <v>76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SUMIF(F47:F61,A19,I47:I61)</f>
        <v>0</v>
      </c>
      <c r="J19" s="93"/>
    </row>
    <row r="20" spans="1:10" ht="23.25" customHeight="1" x14ac:dyDescent="0.2">
      <c r="A20" s="195" t="s">
        <v>81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SUMIF(F47:F61,A20,I47:I61)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Pol'!AC236</f>
        <v>0</v>
      </c>
      <c r="G39" s="148">
        <f>'Rozpočet Pol'!AD236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51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52</v>
      </c>
      <c r="C47" s="177" t="s">
        <v>53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 x14ac:dyDescent="0.2">
      <c r="A48" s="165"/>
      <c r="B48" s="168" t="s">
        <v>54</v>
      </c>
      <c r="C48" s="167" t="s">
        <v>55</v>
      </c>
      <c r="D48" s="169"/>
      <c r="E48" s="169"/>
      <c r="F48" s="185" t="s">
        <v>23</v>
      </c>
      <c r="G48" s="186"/>
      <c r="H48" s="186"/>
      <c r="I48" s="187">
        <f>'Rozpočet Pol'!G41</f>
        <v>0</v>
      </c>
      <c r="J48" s="187"/>
    </row>
    <row r="49" spans="1:10" ht="25.5" customHeight="1" x14ac:dyDescent="0.2">
      <c r="A49" s="165"/>
      <c r="B49" s="168" t="s">
        <v>56</v>
      </c>
      <c r="C49" s="167" t="s">
        <v>57</v>
      </c>
      <c r="D49" s="169"/>
      <c r="E49" s="169"/>
      <c r="F49" s="185" t="s">
        <v>23</v>
      </c>
      <c r="G49" s="186"/>
      <c r="H49" s="186"/>
      <c r="I49" s="187">
        <f>'Rozpočet Pol'!G51</f>
        <v>0</v>
      </c>
      <c r="J49" s="187"/>
    </row>
    <row r="50" spans="1:10" ht="25.5" customHeight="1" x14ac:dyDescent="0.2">
      <c r="A50" s="165"/>
      <c r="B50" s="168" t="s">
        <v>58</v>
      </c>
      <c r="C50" s="167" t="s">
        <v>59</v>
      </c>
      <c r="D50" s="169"/>
      <c r="E50" s="169"/>
      <c r="F50" s="185" t="s">
        <v>23</v>
      </c>
      <c r="G50" s="186"/>
      <c r="H50" s="186"/>
      <c r="I50" s="187">
        <f>'Rozpočet Pol'!G56</f>
        <v>0</v>
      </c>
      <c r="J50" s="187"/>
    </row>
    <row r="51" spans="1:10" ht="25.5" customHeight="1" x14ac:dyDescent="0.2">
      <c r="A51" s="165"/>
      <c r="B51" s="168" t="s">
        <v>60</v>
      </c>
      <c r="C51" s="167" t="s">
        <v>61</v>
      </c>
      <c r="D51" s="169"/>
      <c r="E51" s="169"/>
      <c r="F51" s="185" t="s">
        <v>23</v>
      </c>
      <c r="G51" s="186"/>
      <c r="H51" s="186"/>
      <c r="I51" s="187">
        <f>'Rozpočet Pol'!G61</f>
        <v>0</v>
      </c>
      <c r="J51" s="187"/>
    </row>
    <row r="52" spans="1:10" ht="25.5" customHeight="1" x14ac:dyDescent="0.2">
      <c r="A52" s="165"/>
      <c r="B52" s="168" t="s">
        <v>62</v>
      </c>
      <c r="C52" s="167" t="s">
        <v>63</v>
      </c>
      <c r="D52" s="169"/>
      <c r="E52" s="169"/>
      <c r="F52" s="185" t="s">
        <v>23</v>
      </c>
      <c r="G52" s="186"/>
      <c r="H52" s="186"/>
      <c r="I52" s="187">
        <f>'Rozpočet Pol'!G66</f>
        <v>0</v>
      </c>
      <c r="J52" s="187"/>
    </row>
    <row r="53" spans="1:10" ht="25.5" customHeight="1" x14ac:dyDescent="0.2">
      <c r="A53" s="165"/>
      <c r="B53" s="168" t="s">
        <v>64</v>
      </c>
      <c r="C53" s="167" t="s">
        <v>65</v>
      </c>
      <c r="D53" s="169"/>
      <c r="E53" s="169"/>
      <c r="F53" s="185" t="s">
        <v>23</v>
      </c>
      <c r="G53" s="186"/>
      <c r="H53" s="186"/>
      <c r="I53" s="187">
        <f>'Rozpočet Pol'!G100</f>
        <v>0</v>
      </c>
      <c r="J53" s="187"/>
    </row>
    <row r="54" spans="1:10" ht="25.5" customHeight="1" x14ac:dyDescent="0.2">
      <c r="A54" s="165"/>
      <c r="B54" s="168" t="s">
        <v>66</v>
      </c>
      <c r="C54" s="167" t="s">
        <v>67</v>
      </c>
      <c r="D54" s="169"/>
      <c r="E54" s="169"/>
      <c r="F54" s="185" t="s">
        <v>24</v>
      </c>
      <c r="G54" s="186"/>
      <c r="H54" s="186"/>
      <c r="I54" s="187">
        <f>'Rozpočet Pol'!G103</f>
        <v>0</v>
      </c>
      <c r="J54" s="187"/>
    </row>
    <row r="55" spans="1:10" ht="25.5" customHeight="1" x14ac:dyDescent="0.2">
      <c r="A55" s="165"/>
      <c r="B55" s="168" t="s">
        <v>68</v>
      </c>
      <c r="C55" s="167" t="s">
        <v>69</v>
      </c>
      <c r="D55" s="169"/>
      <c r="E55" s="169"/>
      <c r="F55" s="185" t="s">
        <v>24</v>
      </c>
      <c r="G55" s="186"/>
      <c r="H55" s="186"/>
      <c r="I55" s="187">
        <f>'Rozpočet Pol'!G117</f>
        <v>0</v>
      </c>
      <c r="J55" s="187"/>
    </row>
    <row r="56" spans="1:10" ht="25.5" customHeight="1" x14ac:dyDescent="0.2">
      <c r="A56" s="165"/>
      <c r="B56" s="168" t="s">
        <v>70</v>
      </c>
      <c r="C56" s="167" t="s">
        <v>71</v>
      </c>
      <c r="D56" s="169"/>
      <c r="E56" s="169"/>
      <c r="F56" s="185" t="s">
        <v>24</v>
      </c>
      <c r="G56" s="186"/>
      <c r="H56" s="186"/>
      <c r="I56" s="187">
        <f>'Rozpočet Pol'!G122</f>
        <v>0</v>
      </c>
      <c r="J56" s="187"/>
    </row>
    <row r="57" spans="1:10" ht="25.5" customHeight="1" x14ac:dyDescent="0.2">
      <c r="A57" s="165"/>
      <c r="B57" s="168" t="s">
        <v>72</v>
      </c>
      <c r="C57" s="167" t="s">
        <v>73</v>
      </c>
      <c r="D57" s="169"/>
      <c r="E57" s="169"/>
      <c r="F57" s="185" t="s">
        <v>24</v>
      </c>
      <c r="G57" s="186"/>
      <c r="H57" s="186"/>
      <c r="I57" s="187">
        <f>'Rozpočet Pol'!G158</f>
        <v>0</v>
      </c>
      <c r="J57" s="187"/>
    </row>
    <row r="58" spans="1:10" ht="25.5" customHeight="1" x14ac:dyDescent="0.2">
      <c r="A58" s="165"/>
      <c r="B58" s="168" t="s">
        <v>74</v>
      </c>
      <c r="C58" s="167" t="s">
        <v>75</v>
      </c>
      <c r="D58" s="169"/>
      <c r="E58" s="169"/>
      <c r="F58" s="185" t="s">
        <v>24</v>
      </c>
      <c r="G58" s="186"/>
      <c r="H58" s="186"/>
      <c r="I58" s="187">
        <f>'Rozpočet Pol'!G180</f>
        <v>0</v>
      </c>
      <c r="J58" s="187"/>
    </row>
    <row r="59" spans="1:10" ht="25.5" customHeight="1" x14ac:dyDescent="0.2">
      <c r="A59" s="165"/>
      <c r="B59" s="168" t="s">
        <v>76</v>
      </c>
      <c r="C59" s="167" t="s">
        <v>26</v>
      </c>
      <c r="D59" s="169"/>
      <c r="E59" s="169"/>
      <c r="F59" s="185" t="s">
        <v>76</v>
      </c>
      <c r="G59" s="186"/>
      <c r="H59" s="186"/>
      <c r="I59" s="187">
        <f>'Rozpočet Pol'!G217</f>
        <v>0</v>
      </c>
      <c r="J59" s="187"/>
    </row>
    <row r="60" spans="1:10" ht="25.5" customHeight="1" x14ac:dyDescent="0.2">
      <c r="A60" s="165"/>
      <c r="B60" s="168" t="s">
        <v>77</v>
      </c>
      <c r="C60" s="167" t="s">
        <v>78</v>
      </c>
      <c r="D60" s="169"/>
      <c r="E60" s="169"/>
      <c r="F60" s="185" t="s">
        <v>23</v>
      </c>
      <c r="G60" s="186"/>
      <c r="H60" s="186"/>
      <c r="I60" s="187">
        <f>'Rozpočet Pol'!G221</f>
        <v>0</v>
      </c>
      <c r="J60" s="187"/>
    </row>
    <row r="61" spans="1:10" ht="25.5" customHeight="1" x14ac:dyDescent="0.2">
      <c r="A61" s="165"/>
      <c r="B61" s="179" t="s">
        <v>79</v>
      </c>
      <c r="C61" s="180" t="s">
        <v>80</v>
      </c>
      <c r="D61" s="181"/>
      <c r="E61" s="181"/>
      <c r="F61" s="188" t="s">
        <v>23</v>
      </c>
      <c r="G61" s="189"/>
      <c r="H61" s="189"/>
      <c r="I61" s="190">
        <f>'Rozpočet Pol'!G230</f>
        <v>0</v>
      </c>
      <c r="J61" s="190"/>
    </row>
    <row r="62" spans="1:10" ht="25.5" customHeight="1" x14ac:dyDescent="0.2">
      <c r="A62" s="166"/>
      <c r="B62" s="172" t="s">
        <v>1</v>
      </c>
      <c r="C62" s="172"/>
      <c r="D62" s="173"/>
      <c r="E62" s="173"/>
      <c r="F62" s="191"/>
      <c r="G62" s="192"/>
      <c r="H62" s="192"/>
      <c r="I62" s="193">
        <f>SUM(I47:I61)</f>
        <v>0</v>
      </c>
      <c r="J62" s="193"/>
    </row>
    <row r="63" spans="1:10" x14ac:dyDescent="0.2">
      <c r="F63" s="194"/>
      <c r="G63" s="130"/>
      <c r="H63" s="194"/>
      <c r="I63" s="130"/>
      <c r="J63" s="130"/>
    </row>
    <row r="64" spans="1:10" x14ac:dyDescent="0.2">
      <c r="F64" s="194"/>
      <c r="G64" s="130"/>
      <c r="H64" s="194"/>
      <c r="I64" s="130"/>
      <c r="J64" s="130"/>
    </row>
    <row r="65" spans="6:10" x14ac:dyDescent="0.2">
      <c r="F65" s="194"/>
      <c r="G65" s="130"/>
      <c r="H65" s="194"/>
      <c r="I65" s="130"/>
      <c r="J6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B9B-56B2-47FC-9576-F6F14B9DFB48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504E5-B792-411B-9632-2C3D83FFA2F2}">
  <sheetPr>
    <outlinePr summaryBelow="0"/>
  </sheetPr>
  <dimension ref="A1:BH24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83</v>
      </c>
    </row>
    <row r="2" spans="1:60" ht="24.95" customHeight="1" x14ac:dyDescent="0.2">
      <c r="A2" s="204" t="s">
        <v>82</v>
      </c>
      <c r="B2" s="198"/>
      <c r="C2" s="199" t="s">
        <v>46</v>
      </c>
      <c r="D2" s="200"/>
      <c r="E2" s="200"/>
      <c r="F2" s="200"/>
      <c r="G2" s="206"/>
      <c r="AE2" t="s">
        <v>84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85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86</v>
      </c>
    </row>
    <row r="5" spans="1:60" hidden="1" x14ac:dyDescent="0.2">
      <c r="A5" s="208" t="s">
        <v>87</v>
      </c>
      <c r="B5" s="209"/>
      <c r="C5" s="210"/>
      <c r="D5" s="211"/>
      <c r="E5" s="211"/>
      <c r="F5" s="211"/>
      <c r="G5" s="212"/>
      <c r="AE5" t="s">
        <v>88</v>
      </c>
    </row>
    <row r="7" spans="1:60" ht="38.25" x14ac:dyDescent="0.2">
      <c r="A7" s="217" t="s">
        <v>89</v>
      </c>
      <c r="B7" s="218" t="s">
        <v>90</v>
      </c>
      <c r="C7" s="218" t="s">
        <v>91</v>
      </c>
      <c r="D7" s="217" t="s">
        <v>92</v>
      </c>
      <c r="E7" s="217" t="s">
        <v>93</v>
      </c>
      <c r="F7" s="213" t="s">
        <v>94</v>
      </c>
      <c r="G7" s="236" t="s">
        <v>28</v>
      </c>
      <c r="H7" s="237" t="s">
        <v>29</v>
      </c>
      <c r="I7" s="237" t="s">
        <v>95</v>
      </c>
      <c r="J7" s="237" t="s">
        <v>30</v>
      </c>
      <c r="K7" s="237" t="s">
        <v>96</v>
      </c>
      <c r="L7" s="237" t="s">
        <v>97</v>
      </c>
      <c r="M7" s="237" t="s">
        <v>98</v>
      </c>
      <c r="N7" s="237" t="s">
        <v>99</v>
      </c>
      <c r="O7" s="237" t="s">
        <v>100</v>
      </c>
      <c r="P7" s="237" t="s">
        <v>101</v>
      </c>
      <c r="Q7" s="237" t="s">
        <v>102</v>
      </c>
      <c r="R7" s="237" t="s">
        <v>103</v>
      </c>
      <c r="S7" s="237" t="s">
        <v>104</v>
      </c>
      <c r="T7" s="237" t="s">
        <v>105</v>
      </c>
      <c r="U7" s="220" t="s">
        <v>106</v>
      </c>
    </row>
    <row r="8" spans="1:60" x14ac:dyDescent="0.2">
      <c r="A8" s="238" t="s">
        <v>107</v>
      </c>
      <c r="B8" s="239" t="s">
        <v>52</v>
      </c>
      <c r="C8" s="240" t="s">
        <v>53</v>
      </c>
      <c r="D8" s="241"/>
      <c r="E8" s="242"/>
      <c r="F8" s="243"/>
      <c r="G8" s="243">
        <f>SUMIF(AE9:AE40,"&lt;&gt;NOR",G9:G40)</f>
        <v>0</v>
      </c>
      <c r="H8" s="243"/>
      <c r="I8" s="243">
        <f>SUM(I9:I40)</f>
        <v>0</v>
      </c>
      <c r="J8" s="243"/>
      <c r="K8" s="243">
        <f>SUM(K9:K40)</f>
        <v>0</v>
      </c>
      <c r="L8" s="243"/>
      <c r="M8" s="243">
        <f>SUM(M9:M40)</f>
        <v>0</v>
      </c>
      <c r="N8" s="219"/>
      <c r="O8" s="219">
        <f>SUM(O9:O40)</f>
        <v>4.6315900000000001</v>
      </c>
      <c r="P8" s="219"/>
      <c r="Q8" s="219">
        <f>SUM(Q9:Q40)</f>
        <v>0</v>
      </c>
      <c r="R8" s="219"/>
      <c r="S8" s="219"/>
      <c r="T8" s="238"/>
      <c r="U8" s="219">
        <f>SUM(U9:U40)</f>
        <v>46.33</v>
      </c>
      <c r="AE8" t="s">
        <v>108</v>
      </c>
    </row>
    <row r="9" spans="1:60" outlineLevel="1" x14ac:dyDescent="0.2">
      <c r="A9" s="215">
        <v>1</v>
      </c>
      <c r="B9" s="221" t="s">
        <v>109</v>
      </c>
      <c r="C9" s="266" t="s">
        <v>110</v>
      </c>
      <c r="D9" s="223" t="s">
        <v>111</v>
      </c>
      <c r="E9" s="230">
        <v>81.917000000000002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24">
        <v>5.654E-2</v>
      </c>
      <c r="O9" s="224">
        <f>ROUND(E9*N9,5)</f>
        <v>4.6315900000000001</v>
      </c>
      <c r="P9" s="224">
        <v>0</v>
      </c>
      <c r="Q9" s="224">
        <f>ROUND(E9*P9,5)</f>
        <v>0</v>
      </c>
      <c r="R9" s="224"/>
      <c r="S9" s="224"/>
      <c r="T9" s="225">
        <v>0.56562000000000001</v>
      </c>
      <c r="U9" s="224">
        <f>ROUND(E9*T9,2)</f>
        <v>46.33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112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7" t="s">
        <v>113</v>
      </c>
      <c r="D10" s="226"/>
      <c r="E10" s="231">
        <v>24.375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114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1"/>
      <c r="C11" s="267" t="s">
        <v>115</v>
      </c>
      <c r="D11" s="226"/>
      <c r="E11" s="231">
        <v>16.327999999999999</v>
      </c>
      <c r="F11" s="234"/>
      <c r="G11" s="234"/>
      <c r="H11" s="234"/>
      <c r="I11" s="234"/>
      <c r="J11" s="234"/>
      <c r="K11" s="234"/>
      <c r="L11" s="234"/>
      <c r="M11" s="234"/>
      <c r="N11" s="224"/>
      <c r="O11" s="224"/>
      <c r="P11" s="224"/>
      <c r="Q11" s="224"/>
      <c r="R11" s="224"/>
      <c r="S11" s="224"/>
      <c r="T11" s="225"/>
      <c r="U11" s="224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114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1"/>
      <c r="C12" s="267" t="s">
        <v>116</v>
      </c>
      <c r="D12" s="226"/>
      <c r="E12" s="231">
        <v>11.7</v>
      </c>
      <c r="F12" s="234"/>
      <c r="G12" s="234"/>
      <c r="H12" s="234"/>
      <c r="I12" s="234"/>
      <c r="J12" s="234"/>
      <c r="K12" s="234"/>
      <c r="L12" s="234"/>
      <c r="M12" s="234"/>
      <c r="N12" s="224"/>
      <c r="O12" s="224"/>
      <c r="P12" s="224"/>
      <c r="Q12" s="224"/>
      <c r="R12" s="224"/>
      <c r="S12" s="224"/>
      <c r="T12" s="225"/>
      <c r="U12" s="224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114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1"/>
      <c r="C13" s="267" t="s">
        <v>117</v>
      </c>
      <c r="D13" s="226"/>
      <c r="E13" s="231">
        <v>-3.2</v>
      </c>
      <c r="F13" s="234"/>
      <c r="G13" s="234"/>
      <c r="H13" s="234"/>
      <c r="I13" s="234"/>
      <c r="J13" s="234"/>
      <c r="K13" s="234"/>
      <c r="L13" s="234"/>
      <c r="M13" s="234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114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/>
      <c r="B14" s="221"/>
      <c r="C14" s="267" t="s">
        <v>118</v>
      </c>
      <c r="D14" s="226"/>
      <c r="E14" s="231">
        <v>-1.6</v>
      </c>
      <c r="F14" s="234"/>
      <c r="G14" s="234"/>
      <c r="H14" s="234"/>
      <c r="I14" s="234"/>
      <c r="J14" s="234"/>
      <c r="K14" s="234"/>
      <c r="L14" s="234"/>
      <c r="M14" s="234"/>
      <c r="N14" s="224"/>
      <c r="O14" s="224"/>
      <c r="P14" s="224"/>
      <c r="Q14" s="224"/>
      <c r="R14" s="224"/>
      <c r="S14" s="224"/>
      <c r="T14" s="225"/>
      <c r="U14" s="224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114</v>
      </c>
      <c r="AF14" s="214">
        <v>0</v>
      </c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1"/>
      <c r="C15" s="267" t="s">
        <v>119</v>
      </c>
      <c r="D15" s="226"/>
      <c r="E15" s="231"/>
      <c r="F15" s="234"/>
      <c r="G15" s="234"/>
      <c r="H15" s="234"/>
      <c r="I15" s="234"/>
      <c r="J15" s="234"/>
      <c r="K15" s="234"/>
      <c r="L15" s="234"/>
      <c r="M15" s="234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114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1"/>
      <c r="C16" s="267" t="s">
        <v>120</v>
      </c>
      <c r="D16" s="226"/>
      <c r="E16" s="231">
        <v>12.672000000000001</v>
      </c>
      <c r="F16" s="234"/>
      <c r="G16" s="234"/>
      <c r="H16" s="234"/>
      <c r="I16" s="234"/>
      <c r="J16" s="234"/>
      <c r="K16" s="234"/>
      <c r="L16" s="234"/>
      <c r="M16" s="234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114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1"/>
      <c r="C17" s="267" t="s">
        <v>121</v>
      </c>
      <c r="D17" s="226"/>
      <c r="E17" s="231">
        <v>-4.8</v>
      </c>
      <c r="F17" s="234"/>
      <c r="G17" s="234"/>
      <c r="H17" s="234"/>
      <c r="I17" s="234"/>
      <c r="J17" s="234"/>
      <c r="K17" s="234"/>
      <c r="L17" s="234"/>
      <c r="M17" s="234"/>
      <c r="N17" s="224"/>
      <c r="O17" s="224"/>
      <c r="P17" s="224"/>
      <c r="Q17" s="224"/>
      <c r="R17" s="224"/>
      <c r="S17" s="224"/>
      <c r="T17" s="225"/>
      <c r="U17" s="224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114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1"/>
      <c r="C18" s="267" t="s">
        <v>122</v>
      </c>
      <c r="D18" s="226"/>
      <c r="E18" s="231">
        <v>22.17</v>
      </c>
      <c r="F18" s="234"/>
      <c r="G18" s="234"/>
      <c r="H18" s="234"/>
      <c r="I18" s="234"/>
      <c r="J18" s="234"/>
      <c r="K18" s="234"/>
      <c r="L18" s="234"/>
      <c r="M18" s="234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114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1"/>
      <c r="C19" s="267" t="s">
        <v>123</v>
      </c>
      <c r="D19" s="226"/>
      <c r="E19" s="231">
        <v>-3.6</v>
      </c>
      <c r="F19" s="234"/>
      <c r="G19" s="234"/>
      <c r="H19" s="234"/>
      <c r="I19" s="234"/>
      <c r="J19" s="234"/>
      <c r="K19" s="234"/>
      <c r="L19" s="234"/>
      <c r="M19" s="234"/>
      <c r="N19" s="224"/>
      <c r="O19" s="224"/>
      <c r="P19" s="224"/>
      <c r="Q19" s="224"/>
      <c r="R19" s="224"/>
      <c r="S19" s="224"/>
      <c r="T19" s="225"/>
      <c r="U19" s="224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114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/>
      <c r="B20" s="221"/>
      <c r="C20" s="267" t="s">
        <v>124</v>
      </c>
      <c r="D20" s="226"/>
      <c r="E20" s="231">
        <v>12.672000000000001</v>
      </c>
      <c r="F20" s="234"/>
      <c r="G20" s="234"/>
      <c r="H20" s="234"/>
      <c r="I20" s="234"/>
      <c r="J20" s="234"/>
      <c r="K20" s="234"/>
      <c r="L20" s="234"/>
      <c r="M20" s="234"/>
      <c r="N20" s="224"/>
      <c r="O20" s="224"/>
      <c r="P20" s="224"/>
      <c r="Q20" s="224"/>
      <c r="R20" s="224"/>
      <c r="S20" s="224"/>
      <c r="T20" s="225"/>
      <c r="U20" s="224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114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1"/>
      <c r="C21" s="267" t="s">
        <v>125</v>
      </c>
      <c r="D21" s="226"/>
      <c r="E21" s="231">
        <v>-4.8</v>
      </c>
      <c r="F21" s="234"/>
      <c r="G21" s="234"/>
      <c r="H21" s="234"/>
      <c r="I21" s="234"/>
      <c r="J21" s="234"/>
      <c r="K21" s="234"/>
      <c r="L21" s="234"/>
      <c r="M21" s="234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114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2</v>
      </c>
      <c r="B22" s="221" t="s">
        <v>126</v>
      </c>
      <c r="C22" s="266" t="s">
        <v>127</v>
      </c>
      <c r="D22" s="223" t="s">
        <v>111</v>
      </c>
      <c r="E22" s="230">
        <v>28.631599999999999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15</v>
      </c>
      <c r="M22" s="234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128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1"/>
      <c r="C23" s="267" t="s">
        <v>129</v>
      </c>
      <c r="D23" s="226"/>
      <c r="E23" s="231">
        <v>14.315799999999999</v>
      </c>
      <c r="F23" s="234"/>
      <c r="G23" s="234"/>
      <c r="H23" s="234"/>
      <c r="I23" s="234"/>
      <c r="J23" s="234"/>
      <c r="K23" s="234"/>
      <c r="L23" s="234"/>
      <c r="M23" s="234"/>
      <c r="N23" s="224"/>
      <c r="O23" s="224"/>
      <c r="P23" s="224"/>
      <c r="Q23" s="224"/>
      <c r="R23" s="224"/>
      <c r="S23" s="224"/>
      <c r="T23" s="225"/>
      <c r="U23" s="224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114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1"/>
      <c r="C24" s="267" t="s">
        <v>130</v>
      </c>
      <c r="D24" s="226"/>
      <c r="E24" s="231">
        <v>14.315799999999999</v>
      </c>
      <c r="F24" s="234"/>
      <c r="G24" s="234"/>
      <c r="H24" s="234"/>
      <c r="I24" s="234"/>
      <c r="J24" s="234"/>
      <c r="K24" s="234"/>
      <c r="L24" s="234"/>
      <c r="M24" s="234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114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15">
        <v>3</v>
      </c>
      <c r="B25" s="221" t="s">
        <v>131</v>
      </c>
      <c r="C25" s="266" t="s">
        <v>132</v>
      </c>
      <c r="D25" s="223" t="s">
        <v>133</v>
      </c>
      <c r="E25" s="230">
        <v>60.8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15</v>
      </c>
      <c r="M25" s="234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128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1"/>
      <c r="C26" s="267" t="s">
        <v>134</v>
      </c>
      <c r="D26" s="226"/>
      <c r="E26" s="231">
        <v>19.2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114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1"/>
      <c r="C27" s="267" t="s">
        <v>135</v>
      </c>
      <c r="D27" s="226"/>
      <c r="E27" s="231">
        <v>20.8</v>
      </c>
      <c r="F27" s="234"/>
      <c r="G27" s="234"/>
      <c r="H27" s="234"/>
      <c r="I27" s="234"/>
      <c r="J27" s="234"/>
      <c r="K27" s="234"/>
      <c r="L27" s="234"/>
      <c r="M27" s="234"/>
      <c r="N27" s="224"/>
      <c r="O27" s="224"/>
      <c r="P27" s="224"/>
      <c r="Q27" s="224"/>
      <c r="R27" s="224"/>
      <c r="S27" s="224"/>
      <c r="T27" s="225"/>
      <c r="U27" s="224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114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1"/>
      <c r="C28" s="267" t="s">
        <v>135</v>
      </c>
      <c r="D28" s="226"/>
      <c r="E28" s="231">
        <v>20.8</v>
      </c>
      <c r="F28" s="234"/>
      <c r="G28" s="234"/>
      <c r="H28" s="234"/>
      <c r="I28" s="234"/>
      <c r="J28" s="234"/>
      <c r="K28" s="234"/>
      <c r="L28" s="234"/>
      <c r="M28" s="234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114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15">
        <v>4</v>
      </c>
      <c r="B29" s="221" t="s">
        <v>136</v>
      </c>
      <c r="C29" s="266" t="s">
        <v>137</v>
      </c>
      <c r="D29" s="223" t="s">
        <v>138</v>
      </c>
      <c r="E29" s="230">
        <v>17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15</v>
      </c>
      <c r="M29" s="234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0</v>
      </c>
      <c r="U29" s="224">
        <f>ROUND(E29*T29,2)</f>
        <v>0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128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1"/>
      <c r="C30" s="267" t="s">
        <v>139</v>
      </c>
      <c r="D30" s="226"/>
      <c r="E30" s="231">
        <v>6</v>
      </c>
      <c r="F30" s="234"/>
      <c r="G30" s="234"/>
      <c r="H30" s="234"/>
      <c r="I30" s="234"/>
      <c r="J30" s="234"/>
      <c r="K30" s="234"/>
      <c r="L30" s="234"/>
      <c r="M30" s="234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114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1"/>
      <c r="C31" s="267" t="s">
        <v>139</v>
      </c>
      <c r="D31" s="226"/>
      <c r="E31" s="231">
        <v>6</v>
      </c>
      <c r="F31" s="234"/>
      <c r="G31" s="234"/>
      <c r="H31" s="234"/>
      <c r="I31" s="234"/>
      <c r="J31" s="234"/>
      <c r="K31" s="234"/>
      <c r="L31" s="234"/>
      <c r="M31" s="234"/>
      <c r="N31" s="224"/>
      <c r="O31" s="224"/>
      <c r="P31" s="224"/>
      <c r="Q31" s="224"/>
      <c r="R31" s="224"/>
      <c r="S31" s="224"/>
      <c r="T31" s="225"/>
      <c r="U31" s="224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114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1"/>
      <c r="C32" s="267" t="s">
        <v>140</v>
      </c>
      <c r="D32" s="226"/>
      <c r="E32" s="231">
        <v>5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114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5</v>
      </c>
      <c r="B33" s="221" t="s">
        <v>141</v>
      </c>
      <c r="C33" s="266" t="s">
        <v>142</v>
      </c>
      <c r="D33" s="223" t="s">
        <v>138</v>
      </c>
      <c r="E33" s="230">
        <v>21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15</v>
      </c>
      <c r="M33" s="234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0</v>
      </c>
      <c r="U33" s="224">
        <f>ROUND(E33*T33,2)</f>
        <v>0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128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1"/>
      <c r="C34" s="267" t="s">
        <v>143</v>
      </c>
      <c r="D34" s="226"/>
      <c r="E34" s="231">
        <v>7</v>
      </c>
      <c r="F34" s="234"/>
      <c r="G34" s="234"/>
      <c r="H34" s="234"/>
      <c r="I34" s="234"/>
      <c r="J34" s="234"/>
      <c r="K34" s="234"/>
      <c r="L34" s="234"/>
      <c r="M34" s="234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114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/>
      <c r="B35" s="221"/>
      <c r="C35" s="267" t="s">
        <v>144</v>
      </c>
      <c r="D35" s="226"/>
      <c r="E35" s="231">
        <v>7</v>
      </c>
      <c r="F35" s="234"/>
      <c r="G35" s="234"/>
      <c r="H35" s="234"/>
      <c r="I35" s="234"/>
      <c r="J35" s="234"/>
      <c r="K35" s="234"/>
      <c r="L35" s="234"/>
      <c r="M35" s="234"/>
      <c r="N35" s="224"/>
      <c r="O35" s="224"/>
      <c r="P35" s="224"/>
      <c r="Q35" s="224"/>
      <c r="R35" s="224"/>
      <c r="S35" s="224"/>
      <c r="T35" s="225"/>
      <c r="U35" s="224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114</v>
      </c>
      <c r="AF35" s="214">
        <v>0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1"/>
      <c r="C36" s="267" t="s">
        <v>145</v>
      </c>
      <c r="D36" s="226"/>
      <c r="E36" s="231">
        <v>7</v>
      </c>
      <c r="F36" s="234"/>
      <c r="G36" s="234"/>
      <c r="H36" s="234"/>
      <c r="I36" s="234"/>
      <c r="J36" s="234"/>
      <c r="K36" s="234"/>
      <c r="L36" s="234"/>
      <c r="M36" s="234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114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6</v>
      </c>
      <c r="B37" s="221" t="s">
        <v>146</v>
      </c>
      <c r="C37" s="266" t="s">
        <v>147</v>
      </c>
      <c r="D37" s="223" t="s">
        <v>138</v>
      </c>
      <c r="E37" s="230">
        <v>21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15</v>
      </c>
      <c r="M37" s="234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</v>
      </c>
      <c r="U37" s="224">
        <f>ROUND(E37*T37,2)</f>
        <v>0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128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/>
      <c r="B38" s="221"/>
      <c r="C38" s="267" t="s">
        <v>143</v>
      </c>
      <c r="D38" s="226"/>
      <c r="E38" s="231">
        <v>7</v>
      </c>
      <c r="F38" s="234"/>
      <c r="G38" s="234"/>
      <c r="H38" s="234"/>
      <c r="I38" s="234"/>
      <c r="J38" s="234"/>
      <c r="K38" s="234"/>
      <c r="L38" s="234"/>
      <c r="M38" s="234"/>
      <c r="N38" s="224"/>
      <c r="O38" s="224"/>
      <c r="P38" s="224"/>
      <c r="Q38" s="224"/>
      <c r="R38" s="224"/>
      <c r="S38" s="224"/>
      <c r="T38" s="225"/>
      <c r="U38" s="224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114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1"/>
      <c r="C39" s="267" t="s">
        <v>144</v>
      </c>
      <c r="D39" s="226"/>
      <c r="E39" s="231">
        <v>7</v>
      </c>
      <c r="F39" s="234"/>
      <c r="G39" s="234"/>
      <c r="H39" s="234"/>
      <c r="I39" s="234"/>
      <c r="J39" s="234"/>
      <c r="K39" s="234"/>
      <c r="L39" s="234"/>
      <c r="M39" s="234"/>
      <c r="N39" s="224"/>
      <c r="O39" s="224"/>
      <c r="P39" s="224"/>
      <c r="Q39" s="224"/>
      <c r="R39" s="224"/>
      <c r="S39" s="224"/>
      <c r="T39" s="225"/>
      <c r="U39" s="224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114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1"/>
      <c r="C40" s="267" t="s">
        <v>145</v>
      </c>
      <c r="D40" s="226"/>
      <c r="E40" s="231">
        <v>7</v>
      </c>
      <c r="F40" s="234"/>
      <c r="G40" s="234"/>
      <c r="H40" s="234"/>
      <c r="I40" s="234"/>
      <c r="J40" s="234"/>
      <c r="K40" s="234"/>
      <c r="L40" s="234"/>
      <c r="M40" s="234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114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x14ac:dyDescent="0.2">
      <c r="A41" s="216" t="s">
        <v>107</v>
      </c>
      <c r="B41" s="222" t="s">
        <v>54</v>
      </c>
      <c r="C41" s="268" t="s">
        <v>55</v>
      </c>
      <c r="D41" s="227"/>
      <c r="E41" s="232"/>
      <c r="F41" s="235"/>
      <c r="G41" s="235">
        <f>SUMIF(AE42:AE50,"&lt;&gt;NOR",G42:G50)</f>
        <v>0</v>
      </c>
      <c r="H41" s="235"/>
      <c r="I41" s="235">
        <f>SUM(I42:I50)</f>
        <v>0</v>
      </c>
      <c r="J41" s="235"/>
      <c r="K41" s="235">
        <f>SUM(K42:K50)</f>
        <v>0</v>
      </c>
      <c r="L41" s="235"/>
      <c r="M41" s="235">
        <f>SUM(M42:M50)</f>
        <v>0</v>
      </c>
      <c r="N41" s="228"/>
      <c r="O41" s="228">
        <f>SUM(O42:O50)</f>
        <v>0</v>
      </c>
      <c r="P41" s="228"/>
      <c r="Q41" s="228">
        <f>SUM(Q42:Q50)</f>
        <v>0</v>
      </c>
      <c r="R41" s="228"/>
      <c r="S41" s="228"/>
      <c r="T41" s="229"/>
      <c r="U41" s="228">
        <f>SUM(U42:U50)</f>
        <v>0</v>
      </c>
      <c r="AE41" t="s">
        <v>108</v>
      </c>
    </row>
    <row r="42" spans="1:60" outlineLevel="1" x14ac:dyDescent="0.2">
      <c r="A42" s="215">
        <v>7</v>
      </c>
      <c r="B42" s="221" t="s">
        <v>148</v>
      </c>
      <c r="C42" s="266" t="s">
        <v>149</v>
      </c>
      <c r="D42" s="223" t="s">
        <v>150</v>
      </c>
      <c r="E42" s="230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15</v>
      </c>
      <c r="M42" s="234">
        <f>G42*(1+L42/100)</f>
        <v>0</v>
      </c>
      <c r="N42" s="224">
        <v>0</v>
      </c>
      <c r="O42" s="224">
        <f>ROUND(E42*N42,5)</f>
        <v>0</v>
      </c>
      <c r="P42" s="224">
        <v>0</v>
      </c>
      <c r="Q42" s="224">
        <f>ROUND(E42*P42,5)</f>
        <v>0</v>
      </c>
      <c r="R42" s="224"/>
      <c r="S42" s="224"/>
      <c r="T42" s="225">
        <v>0</v>
      </c>
      <c r="U42" s="224">
        <f>ROUND(E42*T42,2)</f>
        <v>0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128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8</v>
      </c>
      <c r="B43" s="221" t="s">
        <v>151</v>
      </c>
      <c r="C43" s="266" t="s">
        <v>152</v>
      </c>
      <c r="D43" s="223" t="s">
        <v>111</v>
      </c>
      <c r="E43" s="230">
        <v>104.45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15</v>
      </c>
      <c r="M43" s="234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0</v>
      </c>
      <c r="U43" s="224">
        <f>ROUND(E43*T43,2)</f>
        <v>0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128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1"/>
      <c r="C44" s="267" t="s">
        <v>153</v>
      </c>
      <c r="D44" s="226"/>
      <c r="E44" s="231">
        <v>104.45</v>
      </c>
      <c r="F44" s="234"/>
      <c r="G44" s="234"/>
      <c r="H44" s="234"/>
      <c r="I44" s="234"/>
      <c r="J44" s="234"/>
      <c r="K44" s="234"/>
      <c r="L44" s="234"/>
      <c r="M44" s="234"/>
      <c r="N44" s="224"/>
      <c r="O44" s="224"/>
      <c r="P44" s="224"/>
      <c r="Q44" s="224"/>
      <c r="R44" s="224"/>
      <c r="S44" s="224"/>
      <c r="T44" s="225"/>
      <c r="U44" s="224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114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9</v>
      </c>
      <c r="B45" s="221" t="s">
        <v>154</v>
      </c>
      <c r="C45" s="266" t="s">
        <v>155</v>
      </c>
      <c r="D45" s="223" t="s">
        <v>133</v>
      </c>
      <c r="E45" s="230">
        <v>40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15</v>
      </c>
      <c r="M45" s="234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0</v>
      </c>
      <c r="U45" s="224">
        <f>ROUND(E45*T45,2)</f>
        <v>0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128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1"/>
      <c r="C46" s="267" t="s">
        <v>156</v>
      </c>
      <c r="D46" s="226"/>
      <c r="E46" s="231">
        <v>40</v>
      </c>
      <c r="F46" s="234"/>
      <c r="G46" s="234"/>
      <c r="H46" s="234"/>
      <c r="I46" s="234"/>
      <c r="J46" s="234"/>
      <c r="K46" s="234"/>
      <c r="L46" s="234"/>
      <c r="M46" s="234"/>
      <c r="N46" s="224"/>
      <c r="O46" s="224"/>
      <c r="P46" s="224"/>
      <c r="Q46" s="224"/>
      <c r="R46" s="224"/>
      <c r="S46" s="224"/>
      <c r="T46" s="225"/>
      <c r="U46" s="224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114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10</v>
      </c>
      <c r="B47" s="221" t="s">
        <v>157</v>
      </c>
      <c r="C47" s="266" t="s">
        <v>158</v>
      </c>
      <c r="D47" s="223" t="s">
        <v>111</v>
      </c>
      <c r="E47" s="230">
        <v>104.45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15</v>
      </c>
      <c r="M47" s="234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128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1"/>
      <c r="C48" s="267" t="s">
        <v>153</v>
      </c>
      <c r="D48" s="226"/>
      <c r="E48" s="231">
        <v>104.45</v>
      </c>
      <c r="F48" s="234"/>
      <c r="G48" s="234"/>
      <c r="H48" s="234"/>
      <c r="I48" s="234"/>
      <c r="J48" s="234"/>
      <c r="K48" s="234"/>
      <c r="L48" s="234"/>
      <c r="M48" s="234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114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11</v>
      </c>
      <c r="B49" s="221" t="s">
        <v>159</v>
      </c>
      <c r="C49" s="266" t="s">
        <v>160</v>
      </c>
      <c r="D49" s="223" t="s">
        <v>111</v>
      </c>
      <c r="E49" s="230">
        <v>3.62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15</v>
      </c>
      <c r="M49" s="234">
        <f>G49*(1+L49/100)</f>
        <v>0</v>
      </c>
      <c r="N49" s="224">
        <v>0</v>
      </c>
      <c r="O49" s="224">
        <f>ROUND(E49*N49,5)</f>
        <v>0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128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1"/>
      <c r="C50" s="267" t="s">
        <v>161</v>
      </c>
      <c r="D50" s="226"/>
      <c r="E50" s="231">
        <v>3.62</v>
      </c>
      <c r="F50" s="234"/>
      <c r="G50" s="234"/>
      <c r="H50" s="234"/>
      <c r="I50" s="234"/>
      <c r="J50" s="234"/>
      <c r="K50" s="234"/>
      <c r="L50" s="234"/>
      <c r="M50" s="234"/>
      <c r="N50" s="224"/>
      <c r="O50" s="224"/>
      <c r="P50" s="224"/>
      <c r="Q50" s="224"/>
      <c r="R50" s="224"/>
      <c r="S50" s="224"/>
      <c r="T50" s="225"/>
      <c r="U50" s="224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114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x14ac:dyDescent="0.2">
      <c r="A51" s="216" t="s">
        <v>107</v>
      </c>
      <c r="B51" s="222" t="s">
        <v>56</v>
      </c>
      <c r="C51" s="268" t="s">
        <v>57</v>
      </c>
      <c r="D51" s="227"/>
      <c r="E51" s="232"/>
      <c r="F51" s="235"/>
      <c r="G51" s="235">
        <f>SUMIF(AE52:AE55,"&lt;&gt;NOR",G52:G55)</f>
        <v>0</v>
      </c>
      <c r="H51" s="235"/>
      <c r="I51" s="235">
        <f>SUM(I52:I55)</f>
        <v>0</v>
      </c>
      <c r="J51" s="235"/>
      <c r="K51" s="235">
        <f>SUM(K52:K55)</f>
        <v>0</v>
      </c>
      <c r="L51" s="235"/>
      <c r="M51" s="235">
        <f>SUM(M52:M55)</f>
        <v>0</v>
      </c>
      <c r="N51" s="228"/>
      <c r="O51" s="228">
        <f>SUM(O52:O55)</f>
        <v>0</v>
      </c>
      <c r="P51" s="228"/>
      <c r="Q51" s="228">
        <f>SUM(Q52:Q55)</f>
        <v>0</v>
      </c>
      <c r="R51" s="228"/>
      <c r="S51" s="228"/>
      <c r="T51" s="229"/>
      <c r="U51" s="228">
        <f>SUM(U52:U55)</f>
        <v>0</v>
      </c>
      <c r="AE51" t="s">
        <v>108</v>
      </c>
    </row>
    <row r="52" spans="1:60" outlineLevel="1" x14ac:dyDescent="0.2">
      <c r="A52" s="215">
        <v>12</v>
      </c>
      <c r="B52" s="221" t="s">
        <v>162</v>
      </c>
      <c r="C52" s="266" t="s">
        <v>163</v>
      </c>
      <c r="D52" s="223" t="s">
        <v>111</v>
      </c>
      <c r="E52" s="230">
        <v>75.3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15</v>
      </c>
      <c r="M52" s="234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128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/>
      <c r="B53" s="221"/>
      <c r="C53" s="267" t="s">
        <v>164</v>
      </c>
      <c r="D53" s="226"/>
      <c r="E53" s="231">
        <v>25.1</v>
      </c>
      <c r="F53" s="234"/>
      <c r="G53" s="234"/>
      <c r="H53" s="234"/>
      <c r="I53" s="234"/>
      <c r="J53" s="234"/>
      <c r="K53" s="234"/>
      <c r="L53" s="234"/>
      <c r="M53" s="234"/>
      <c r="N53" s="224"/>
      <c r="O53" s="224"/>
      <c r="P53" s="224"/>
      <c r="Q53" s="224"/>
      <c r="R53" s="224"/>
      <c r="S53" s="224"/>
      <c r="T53" s="225"/>
      <c r="U53" s="224"/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114</v>
      </c>
      <c r="AF53" s="214">
        <v>0</v>
      </c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1"/>
      <c r="C54" s="267" t="s">
        <v>165</v>
      </c>
      <c r="D54" s="226"/>
      <c r="E54" s="231">
        <v>25.1</v>
      </c>
      <c r="F54" s="234"/>
      <c r="G54" s="234"/>
      <c r="H54" s="234"/>
      <c r="I54" s="234"/>
      <c r="J54" s="234"/>
      <c r="K54" s="234"/>
      <c r="L54" s="234"/>
      <c r="M54" s="234"/>
      <c r="N54" s="224"/>
      <c r="O54" s="224"/>
      <c r="P54" s="224"/>
      <c r="Q54" s="224"/>
      <c r="R54" s="224"/>
      <c r="S54" s="224"/>
      <c r="T54" s="225"/>
      <c r="U54" s="224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114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1"/>
      <c r="C55" s="267" t="s">
        <v>166</v>
      </c>
      <c r="D55" s="226"/>
      <c r="E55" s="231">
        <v>25.1</v>
      </c>
      <c r="F55" s="234"/>
      <c r="G55" s="234"/>
      <c r="H55" s="234"/>
      <c r="I55" s="234"/>
      <c r="J55" s="234"/>
      <c r="K55" s="234"/>
      <c r="L55" s="234"/>
      <c r="M55" s="234"/>
      <c r="N55" s="224"/>
      <c r="O55" s="224"/>
      <c r="P55" s="224"/>
      <c r="Q55" s="224"/>
      <c r="R55" s="224"/>
      <c r="S55" s="224"/>
      <c r="T55" s="225"/>
      <c r="U55" s="224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114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16" t="s">
        <v>107</v>
      </c>
      <c r="B56" s="222" t="s">
        <v>58</v>
      </c>
      <c r="C56" s="268" t="s">
        <v>59</v>
      </c>
      <c r="D56" s="227"/>
      <c r="E56" s="232"/>
      <c r="F56" s="235"/>
      <c r="G56" s="235">
        <f>SUMIF(AE57:AE60,"&lt;&gt;NOR",G57:G60)</f>
        <v>0</v>
      </c>
      <c r="H56" s="235"/>
      <c r="I56" s="235">
        <f>SUM(I57:I60)</f>
        <v>0</v>
      </c>
      <c r="J56" s="235"/>
      <c r="K56" s="235">
        <f>SUM(K57:K60)</f>
        <v>0</v>
      </c>
      <c r="L56" s="235"/>
      <c r="M56" s="235">
        <f>SUM(M57:M60)</f>
        <v>0</v>
      </c>
      <c r="N56" s="228"/>
      <c r="O56" s="228">
        <f>SUM(O57:O60)</f>
        <v>0</v>
      </c>
      <c r="P56" s="228"/>
      <c r="Q56" s="228">
        <f>SUM(Q57:Q60)</f>
        <v>0</v>
      </c>
      <c r="R56" s="228"/>
      <c r="S56" s="228"/>
      <c r="T56" s="229"/>
      <c r="U56" s="228">
        <f>SUM(U57:U60)</f>
        <v>0</v>
      </c>
      <c r="AE56" t="s">
        <v>108</v>
      </c>
    </row>
    <row r="57" spans="1:60" outlineLevel="1" x14ac:dyDescent="0.2">
      <c r="A57" s="215">
        <v>13</v>
      </c>
      <c r="B57" s="221" t="s">
        <v>167</v>
      </c>
      <c r="C57" s="266" t="s">
        <v>168</v>
      </c>
      <c r="D57" s="223" t="s">
        <v>111</v>
      </c>
      <c r="E57" s="230">
        <v>75.3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15</v>
      </c>
      <c r="M57" s="234">
        <f>G57*(1+L57/100)</f>
        <v>0</v>
      </c>
      <c r="N57" s="224">
        <v>0</v>
      </c>
      <c r="O57" s="224">
        <f>ROUND(E57*N57,5)</f>
        <v>0</v>
      </c>
      <c r="P57" s="224">
        <v>0</v>
      </c>
      <c r="Q57" s="224">
        <f>ROUND(E57*P57,5)</f>
        <v>0</v>
      </c>
      <c r="R57" s="224"/>
      <c r="S57" s="224"/>
      <c r="T57" s="225">
        <v>0</v>
      </c>
      <c r="U57" s="224">
        <f>ROUND(E57*T57,2)</f>
        <v>0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128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1"/>
      <c r="C58" s="267" t="s">
        <v>169</v>
      </c>
      <c r="D58" s="226"/>
      <c r="E58" s="231">
        <v>25.1</v>
      </c>
      <c r="F58" s="234"/>
      <c r="G58" s="234"/>
      <c r="H58" s="234"/>
      <c r="I58" s="234"/>
      <c r="J58" s="234"/>
      <c r="K58" s="234"/>
      <c r="L58" s="234"/>
      <c r="M58" s="234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114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1"/>
      <c r="C59" s="267" t="s">
        <v>166</v>
      </c>
      <c r="D59" s="226"/>
      <c r="E59" s="231">
        <v>25.1</v>
      </c>
      <c r="F59" s="234"/>
      <c r="G59" s="234"/>
      <c r="H59" s="234"/>
      <c r="I59" s="234"/>
      <c r="J59" s="234"/>
      <c r="K59" s="234"/>
      <c r="L59" s="234"/>
      <c r="M59" s="234"/>
      <c r="N59" s="224"/>
      <c r="O59" s="224"/>
      <c r="P59" s="224"/>
      <c r="Q59" s="224"/>
      <c r="R59" s="224"/>
      <c r="S59" s="224"/>
      <c r="T59" s="225"/>
      <c r="U59" s="224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114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/>
      <c r="B60" s="221"/>
      <c r="C60" s="267" t="s">
        <v>170</v>
      </c>
      <c r="D60" s="226"/>
      <c r="E60" s="231">
        <v>25.1</v>
      </c>
      <c r="F60" s="234"/>
      <c r="G60" s="234"/>
      <c r="H60" s="234"/>
      <c r="I60" s="234"/>
      <c r="J60" s="234"/>
      <c r="K60" s="234"/>
      <c r="L60" s="234"/>
      <c r="M60" s="234"/>
      <c r="N60" s="224"/>
      <c r="O60" s="224"/>
      <c r="P60" s="224"/>
      <c r="Q60" s="224"/>
      <c r="R60" s="224"/>
      <c r="S60" s="224"/>
      <c r="T60" s="225"/>
      <c r="U60" s="224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114</v>
      </c>
      <c r="AF60" s="214">
        <v>0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16" t="s">
        <v>107</v>
      </c>
      <c r="B61" s="222" t="s">
        <v>60</v>
      </c>
      <c r="C61" s="268" t="s">
        <v>61</v>
      </c>
      <c r="D61" s="227"/>
      <c r="E61" s="232"/>
      <c r="F61" s="235"/>
      <c r="G61" s="235">
        <f>SUMIF(AE62:AE65,"&lt;&gt;NOR",G62:G65)</f>
        <v>0</v>
      </c>
      <c r="H61" s="235"/>
      <c r="I61" s="235">
        <f>SUM(I62:I65)</f>
        <v>0</v>
      </c>
      <c r="J61" s="235"/>
      <c r="K61" s="235">
        <f>SUM(K62:K65)</f>
        <v>0</v>
      </c>
      <c r="L61" s="235"/>
      <c r="M61" s="235">
        <f>SUM(M62:M65)</f>
        <v>0</v>
      </c>
      <c r="N61" s="228"/>
      <c r="O61" s="228">
        <f>SUM(O62:O65)</f>
        <v>0</v>
      </c>
      <c r="P61" s="228"/>
      <c r="Q61" s="228">
        <f>SUM(Q62:Q65)</f>
        <v>0</v>
      </c>
      <c r="R61" s="228"/>
      <c r="S61" s="228"/>
      <c r="T61" s="229"/>
      <c r="U61" s="228">
        <f>SUM(U62:U65)</f>
        <v>0</v>
      </c>
      <c r="AE61" t="s">
        <v>108</v>
      </c>
    </row>
    <row r="62" spans="1:60" outlineLevel="1" x14ac:dyDescent="0.2">
      <c r="A62" s="215">
        <v>14</v>
      </c>
      <c r="B62" s="221" t="s">
        <v>171</v>
      </c>
      <c r="C62" s="266" t="s">
        <v>172</v>
      </c>
      <c r="D62" s="223" t="s">
        <v>111</v>
      </c>
      <c r="E62" s="230">
        <v>75.3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15</v>
      </c>
      <c r="M62" s="234">
        <f>G62*(1+L62/100)</f>
        <v>0</v>
      </c>
      <c r="N62" s="224">
        <v>0</v>
      </c>
      <c r="O62" s="224">
        <f>ROUND(E62*N62,5)</f>
        <v>0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128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1"/>
      <c r="C63" s="267" t="s">
        <v>169</v>
      </c>
      <c r="D63" s="226"/>
      <c r="E63" s="231">
        <v>25.1</v>
      </c>
      <c r="F63" s="234"/>
      <c r="G63" s="234"/>
      <c r="H63" s="234"/>
      <c r="I63" s="234"/>
      <c r="J63" s="234"/>
      <c r="K63" s="234"/>
      <c r="L63" s="234"/>
      <c r="M63" s="234"/>
      <c r="N63" s="224"/>
      <c r="O63" s="224"/>
      <c r="P63" s="224"/>
      <c r="Q63" s="224"/>
      <c r="R63" s="224"/>
      <c r="S63" s="224"/>
      <c r="T63" s="225"/>
      <c r="U63" s="224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114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1"/>
      <c r="C64" s="267" t="s">
        <v>166</v>
      </c>
      <c r="D64" s="226"/>
      <c r="E64" s="231">
        <v>25.1</v>
      </c>
      <c r="F64" s="234"/>
      <c r="G64" s="234"/>
      <c r="H64" s="234"/>
      <c r="I64" s="234"/>
      <c r="J64" s="234"/>
      <c r="K64" s="234"/>
      <c r="L64" s="234"/>
      <c r="M64" s="234"/>
      <c r="N64" s="224"/>
      <c r="O64" s="224"/>
      <c r="P64" s="224"/>
      <c r="Q64" s="224"/>
      <c r="R64" s="224"/>
      <c r="S64" s="224"/>
      <c r="T64" s="225"/>
      <c r="U64" s="224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114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1"/>
      <c r="C65" s="267" t="s">
        <v>170</v>
      </c>
      <c r="D65" s="226"/>
      <c r="E65" s="231">
        <v>25.1</v>
      </c>
      <c r="F65" s="234"/>
      <c r="G65" s="234"/>
      <c r="H65" s="234"/>
      <c r="I65" s="234"/>
      <c r="J65" s="234"/>
      <c r="K65" s="234"/>
      <c r="L65" s="234"/>
      <c r="M65" s="234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114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x14ac:dyDescent="0.2">
      <c r="A66" s="216" t="s">
        <v>107</v>
      </c>
      <c r="B66" s="222" t="s">
        <v>62</v>
      </c>
      <c r="C66" s="268" t="s">
        <v>63</v>
      </c>
      <c r="D66" s="227"/>
      <c r="E66" s="232"/>
      <c r="F66" s="235"/>
      <c r="G66" s="235">
        <f>SUMIF(AE67:AE99,"&lt;&gt;NOR",G67:G99)</f>
        <v>0</v>
      </c>
      <c r="H66" s="235"/>
      <c r="I66" s="235">
        <f>SUM(I67:I99)</f>
        <v>0</v>
      </c>
      <c r="J66" s="235"/>
      <c r="K66" s="235">
        <f>SUM(K67:K99)</f>
        <v>0</v>
      </c>
      <c r="L66" s="235"/>
      <c r="M66" s="235">
        <f>SUM(M67:M99)</f>
        <v>0</v>
      </c>
      <c r="N66" s="228"/>
      <c r="O66" s="228">
        <f>SUM(O67:O99)</f>
        <v>3.6720000000000003E-2</v>
      </c>
      <c r="P66" s="228"/>
      <c r="Q66" s="228">
        <f>SUM(Q67:Q99)</f>
        <v>17.371200000000002</v>
      </c>
      <c r="R66" s="228"/>
      <c r="S66" s="228"/>
      <c r="T66" s="229"/>
      <c r="U66" s="228">
        <f>SUM(U67:U99)</f>
        <v>112.52</v>
      </c>
      <c r="AE66" t="s">
        <v>108</v>
      </c>
    </row>
    <row r="67" spans="1:60" outlineLevel="1" x14ac:dyDescent="0.2">
      <c r="A67" s="215">
        <v>15</v>
      </c>
      <c r="B67" s="221" t="s">
        <v>173</v>
      </c>
      <c r="C67" s="266" t="s">
        <v>174</v>
      </c>
      <c r="D67" s="223" t="s">
        <v>175</v>
      </c>
      <c r="E67" s="230">
        <v>9.4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15</v>
      </c>
      <c r="M67" s="234">
        <f>G67*(1+L67/100)</f>
        <v>0</v>
      </c>
      <c r="N67" s="224">
        <v>6.7000000000000002E-4</v>
      </c>
      <c r="O67" s="224">
        <f>ROUND(E67*N67,5)</f>
        <v>6.3E-3</v>
      </c>
      <c r="P67" s="224">
        <v>0.184</v>
      </c>
      <c r="Q67" s="224">
        <f>ROUND(E67*P67,5)</f>
        <v>1.7296</v>
      </c>
      <c r="R67" s="224"/>
      <c r="S67" s="224"/>
      <c r="T67" s="225">
        <v>0.22700000000000001</v>
      </c>
      <c r="U67" s="224">
        <f>ROUND(E67*T67,2)</f>
        <v>2.13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128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1"/>
      <c r="C68" s="267" t="s">
        <v>176</v>
      </c>
      <c r="D68" s="226"/>
      <c r="E68" s="231">
        <v>3.8</v>
      </c>
      <c r="F68" s="234"/>
      <c r="G68" s="234"/>
      <c r="H68" s="234"/>
      <c r="I68" s="234"/>
      <c r="J68" s="234"/>
      <c r="K68" s="234"/>
      <c r="L68" s="234"/>
      <c r="M68" s="234"/>
      <c r="N68" s="224"/>
      <c r="O68" s="224"/>
      <c r="P68" s="224"/>
      <c r="Q68" s="224"/>
      <c r="R68" s="224"/>
      <c r="S68" s="224"/>
      <c r="T68" s="225"/>
      <c r="U68" s="224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114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1"/>
      <c r="C69" s="267" t="s">
        <v>177</v>
      </c>
      <c r="D69" s="226"/>
      <c r="E69" s="231">
        <v>2.8</v>
      </c>
      <c r="F69" s="234"/>
      <c r="G69" s="234"/>
      <c r="H69" s="234"/>
      <c r="I69" s="234"/>
      <c r="J69" s="234"/>
      <c r="K69" s="234"/>
      <c r="L69" s="234"/>
      <c r="M69" s="234"/>
      <c r="N69" s="224"/>
      <c r="O69" s="224"/>
      <c r="P69" s="224"/>
      <c r="Q69" s="224"/>
      <c r="R69" s="224"/>
      <c r="S69" s="224"/>
      <c r="T69" s="225"/>
      <c r="U69" s="224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114</v>
      </c>
      <c r="AF69" s="214">
        <v>0</v>
      </c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1"/>
      <c r="C70" s="267" t="s">
        <v>178</v>
      </c>
      <c r="D70" s="226"/>
      <c r="E70" s="231">
        <v>2.8</v>
      </c>
      <c r="F70" s="234"/>
      <c r="G70" s="234"/>
      <c r="H70" s="234"/>
      <c r="I70" s="234"/>
      <c r="J70" s="234"/>
      <c r="K70" s="234"/>
      <c r="L70" s="234"/>
      <c r="M70" s="234"/>
      <c r="N70" s="224"/>
      <c r="O70" s="224"/>
      <c r="P70" s="224"/>
      <c r="Q70" s="224"/>
      <c r="R70" s="224"/>
      <c r="S70" s="224"/>
      <c r="T70" s="225"/>
      <c r="U70" s="224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114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15">
        <v>16</v>
      </c>
      <c r="B71" s="221" t="s">
        <v>179</v>
      </c>
      <c r="C71" s="266" t="s">
        <v>180</v>
      </c>
      <c r="D71" s="223" t="s">
        <v>111</v>
      </c>
      <c r="E71" s="230">
        <v>74.7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15</v>
      </c>
      <c r="M71" s="234">
        <f>G71*(1+L71/100)</f>
        <v>0</v>
      </c>
      <c r="N71" s="224">
        <v>0</v>
      </c>
      <c r="O71" s="224">
        <f>ROUND(E71*N71,5)</f>
        <v>0</v>
      </c>
      <c r="P71" s="224">
        <v>0.02</v>
      </c>
      <c r="Q71" s="224">
        <f>ROUND(E71*P71,5)</f>
        <v>1.494</v>
      </c>
      <c r="R71" s="224"/>
      <c r="S71" s="224"/>
      <c r="T71" s="225">
        <v>0.23</v>
      </c>
      <c r="U71" s="224">
        <f>ROUND(E71*T71,2)</f>
        <v>17.18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128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1"/>
      <c r="C72" s="267" t="s">
        <v>181</v>
      </c>
      <c r="D72" s="226"/>
      <c r="E72" s="231">
        <v>24.9</v>
      </c>
      <c r="F72" s="234"/>
      <c r="G72" s="234"/>
      <c r="H72" s="234"/>
      <c r="I72" s="234"/>
      <c r="J72" s="234"/>
      <c r="K72" s="234"/>
      <c r="L72" s="234"/>
      <c r="M72" s="234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114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1"/>
      <c r="C73" s="267" t="s">
        <v>182</v>
      </c>
      <c r="D73" s="226"/>
      <c r="E73" s="231">
        <v>24.9</v>
      </c>
      <c r="F73" s="234"/>
      <c r="G73" s="234"/>
      <c r="H73" s="234"/>
      <c r="I73" s="234"/>
      <c r="J73" s="234"/>
      <c r="K73" s="234"/>
      <c r="L73" s="234"/>
      <c r="M73" s="234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114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1"/>
      <c r="C74" s="267" t="s">
        <v>183</v>
      </c>
      <c r="D74" s="226"/>
      <c r="E74" s="231">
        <v>24.9</v>
      </c>
      <c r="F74" s="234"/>
      <c r="G74" s="234"/>
      <c r="H74" s="234"/>
      <c r="I74" s="234"/>
      <c r="J74" s="234"/>
      <c r="K74" s="234"/>
      <c r="L74" s="234"/>
      <c r="M74" s="234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114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17</v>
      </c>
      <c r="B75" s="221" t="s">
        <v>184</v>
      </c>
      <c r="C75" s="266" t="s">
        <v>185</v>
      </c>
      <c r="D75" s="223" t="s">
        <v>175</v>
      </c>
      <c r="E75" s="230">
        <v>1.65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15</v>
      </c>
      <c r="M75" s="234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0</v>
      </c>
      <c r="U75" s="224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128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1"/>
      <c r="C76" s="267" t="s">
        <v>186</v>
      </c>
      <c r="D76" s="226"/>
      <c r="E76" s="231">
        <v>0.55000000000000004</v>
      </c>
      <c r="F76" s="234"/>
      <c r="G76" s="234"/>
      <c r="H76" s="234"/>
      <c r="I76" s="234"/>
      <c r="J76" s="234"/>
      <c r="K76" s="234"/>
      <c r="L76" s="234"/>
      <c r="M76" s="234"/>
      <c r="N76" s="224"/>
      <c r="O76" s="224"/>
      <c r="P76" s="224"/>
      <c r="Q76" s="224"/>
      <c r="R76" s="224"/>
      <c r="S76" s="224"/>
      <c r="T76" s="225"/>
      <c r="U76" s="224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114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1"/>
      <c r="C77" s="267" t="s">
        <v>187</v>
      </c>
      <c r="D77" s="226"/>
      <c r="E77" s="231">
        <v>0.55000000000000004</v>
      </c>
      <c r="F77" s="234"/>
      <c r="G77" s="234"/>
      <c r="H77" s="234"/>
      <c r="I77" s="234"/>
      <c r="J77" s="234"/>
      <c r="K77" s="234"/>
      <c r="L77" s="234"/>
      <c r="M77" s="234"/>
      <c r="N77" s="224"/>
      <c r="O77" s="224"/>
      <c r="P77" s="224"/>
      <c r="Q77" s="224"/>
      <c r="R77" s="224"/>
      <c r="S77" s="224"/>
      <c r="T77" s="225"/>
      <c r="U77" s="224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114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1"/>
      <c r="C78" s="267" t="s">
        <v>188</v>
      </c>
      <c r="D78" s="226"/>
      <c r="E78" s="231">
        <v>0.55000000000000004</v>
      </c>
      <c r="F78" s="234"/>
      <c r="G78" s="234"/>
      <c r="H78" s="234"/>
      <c r="I78" s="234"/>
      <c r="J78" s="234"/>
      <c r="K78" s="234"/>
      <c r="L78" s="234"/>
      <c r="M78" s="234"/>
      <c r="N78" s="224"/>
      <c r="O78" s="224"/>
      <c r="P78" s="224"/>
      <c r="Q78" s="224"/>
      <c r="R78" s="224"/>
      <c r="S78" s="224"/>
      <c r="T78" s="225"/>
      <c r="U78" s="224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114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18</v>
      </c>
      <c r="B79" s="221" t="s">
        <v>189</v>
      </c>
      <c r="C79" s="266" t="s">
        <v>190</v>
      </c>
      <c r="D79" s="223" t="s">
        <v>138</v>
      </c>
      <c r="E79" s="230">
        <v>18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15</v>
      </c>
      <c r="M79" s="234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128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1"/>
      <c r="C80" s="267" t="s">
        <v>191</v>
      </c>
      <c r="D80" s="226"/>
      <c r="E80" s="231">
        <v>6</v>
      </c>
      <c r="F80" s="234"/>
      <c r="G80" s="234"/>
      <c r="H80" s="234"/>
      <c r="I80" s="234"/>
      <c r="J80" s="234"/>
      <c r="K80" s="234"/>
      <c r="L80" s="234"/>
      <c r="M80" s="234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114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1"/>
      <c r="C81" s="267" t="s">
        <v>192</v>
      </c>
      <c r="D81" s="226"/>
      <c r="E81" s="231">
        <v>6</v>
      </c>
      <c r="F81" s="234"/>
      <c r="G81" s="234"/>
      <c r="H81" s="234"/>
      <c r="I81" s="234"/>
      <c r="J81" s="234"/>
      <c r="K81" s="234"/>
      <c r="L81" s="234"/>
      <c r="M81" s="234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114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1"/>
      <c r="C82" s="267" t="s">
        <v>193</v>
      </c>
      <c r="D82" s="226"/>
      <c r="E82" s="231">
        <v>6</v>
      </c>
      <c r="F82" s="234"/>
      <c r="G82" s="234"/>
      <c r="H82" s="234"/>
      <c r="I82" s="234"/>
      <c r="J82" s="234"/>
      <c r="K82" s="234"/>
      <c r="L82" s="234"/>
      <c r="M82" s="234"/>
      <c r="N82" s="224"/>
      <c r="O82" s="224"/>
      <c r="P82" s="224"/>
      <c r="Q82" s="224"/>
      <c r="R82" s="224"/>
      <c r="S82" s="224"/>
      <c r="T82" s="225"/>
      <c r="U82" s="224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114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19</v>
      </c>
      <c r="B83" s="221" t="s">
        <v>194</v>
      </c>
      <c r="C83" s="266" t="s">
        <v>195</v>
      </c>
      <c r="D83" s="223" t="s">
        <v>111</v>
      </c>
      <c r="E83" s="230">
        <v>26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15</v>
      </c>
      <c r="M83" s="234">
        <f>G83*(1+L83/100)</f>
        <v>0</v>
      </c>
      <c r="N83" s="224">
        <v>1.17E-3</v>
      </c>
      <c r="O83" s="224">
        <f>ROUND(E83*N83,5)</f>
        <v>3.0419999999999999E-2</v>
      </c>
      <c r="P83" s="224">
        <v>7.5999999999999998E-2</v>
      </c>
      <c r="Q83" s="224">
        <f>ROUND(E83*P83,5)</f>
        <v>1.976</v>
      </c>
      <c r="R83" s="224"/>
      <c r="S83" s="224"/>
      <c r="T83" s="225">
        <v>0.93899999999999995</v>
      </c>
      <c r="U83" s="224">
        <f>ROUND(E83*T83,2)</f>
        <v>24.41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128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1"/>
      <c r="C84" s="267" t="s">
        <v>196</v>
      </c>
      <c r="D84" s="226"/>
      <c r="E84" s="231">
        <v>8</v>
      </c>
      <c r="F84" s="234"/>
      <c r="G84" s="234"/>
      <c r="H84" s="234"/>
      <c r="I84" s="234"/>
      <c r="J84" s="234"/>
      <c r="K84" s="234"/>
      <c r="L84" s="234"/>
      <c r="M84" s="234"/>
      <c r="N84" s="224"/>
      <c r="O84" s="224"/>
      <c r="P84" s="224"/>
      <c r="Q84" s="224"/>
      <c r="R84" s="224"/>
      <c r="S84" s="224"/>
      <c r="T84" s="225"/>
      <c r="U84" s="224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114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1"/>
      <c r="C85" s="267" t="s">
        <v>197</v>
      </c>
      <c r="D85" s="226"/>
      <c r="E85" s="231">
        <v>9</v>
      </c>
      <c r="F85" s="234"/>
      <c r="G85" s="234"/>
      <c r="H85" s="234"/>
      <c r="I85" s="234"/>
      <c r="J85" s="234"/>
      <c r="K85" s="234"/>
      <c r="L85" s="234"/>
      <c r="M85" s="234"/>
      <c r="N85" s="224"/>
      <c r="O85" s="224"/>
      <c r="P85" s="224"/>
      <c r="Q85" s="224"/>
      <c r="R85" s="224"/>
      <c r="S85" s="224"/>
      <c r="T85" s="225"/>
      <c r="U85" s="224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114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1"/>
      <c r="C86" s="267" t="s">
        <v>198</v>
      </c>
      <c r="D86" s="226"/>
      <c r="E86" s="231">
        <v>9</v>
      </c>
      <c r="F86" s="234"/>
      <c r="G86" s="234"/>
      <c r="H86" s="234"/>
      <c r="I86" s="234"/>
      <c r="J86" s="234"/>
      <c r="K86" s="234"/>
      <c r="L86" s="234"/>
      <c r="M86" s="234"/>
      <c r="N86" s="224"/>
      <c r="O86" s="224"/>
      <c r="P86" s="224"/>
      <c r="Q86" s="224"/>
      <c r="R86" s="224"/>
      <c r="S86" s="224"/>
      <c r="T86" s="225"/>
      <c r="U86" s="224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114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>
        <v>20</v>
      </c>
      <c r="B87" s="221" t="s">
        <v>199</v>
      </c>
      <c r="C87" s="266" t="s">
        <v>200</v>
      </c>
      <c r="D87" s="223" t="s">
        <v>111</v>
      </c>
      <c r="E87" s="230">
        <v>264.60000000000002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15</v>
      </c>
      <c r="M87" s="234">
        <f>G87*(1+L87/100)</f>
        <v>0</v>
      </c>
      <c r="N87" s="224">
        <v>0</v>
      </c>
      <c r="O87" s="224">
        <f>ROUND(E87*N87,5)</f>
        <v>0</v>
      </c>
      <c r="P87" s="224">
        <v>4.5999999999999999E-2</v>
      </c>
      <c r="Q87" s="224">
        <f>ROUND(E87*P87,5)</f>
        <v>12.1716</v>
      </c>
      <c r="R87" s="224"/>
      <c r="S87" s="224"/>
      <c r="T87" s="225">
        <v>0.26</v>
      </c>
      <c r="U87" s="224">
        <f>ROUND(E87*T87,2)</f>
        <v>68.8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128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/>
      <c r="B88" s="221"/>
      <c r="C88" s="267" t="s">
        <v>201</v>
      </c>
      <c r="D88" s="226"/>
      <c r="E88" s="231">
        <v>88.2</v>
      </c>
      <c r="F88" s="234"/>
      <c r="G88" s="234"/>
      <c r="H88" s="234"/>
      <c r="I88" s="234"/>
      <c r="J88" s="234"/>
      <c r="K88" s="234"/>
      <c r="L88" s="234"/>
      <c r="M88" s="234"/>
      <c r="N88" s="224"/>
      <c r="O88" s="224"/>
      <c r="P88" s="224"/>
      <c r="Q88" s="224"/>
      <c r="R88" s="224"/>
      <c r="S88" s="224"/>
      <c r="T88" s="225"/>
      <c r="U88" s="224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114</v>
      </c>
      <c r="AF88" s="214">
        <v>0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1"/>
      <c r="C89" s="267" t="s">
        <v>202</v>
      </c>
      <c r="D89" s="226"/>
      <c r="E89" s="231">
        <v>88.2</v>
      </c>
      <c r="F89" s="234"/>
      <c r="G89" s="234"/>
      <c r="H89" s="234"/>
      <c r="I89" s="234"/>
      <c r="J89" s="234"/>
      <c r="K89" s="234"/>
      <c r="L89" s="234"/>
      <c r="M89" s="234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114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1"/>
      <c r="C90" s="267" t="s">
        <v>203</v>
      </c>
      <c r="D90" s="226"/>
      <c r="E90" s="231">
        <v>88.2</v>
      </c>
      <c r="F90" s="234"/>
      <c r="G90" s="234"/>
      <c r="H90" s="234"/>
      <c r="I90" s="234"/>
      <c r="J90" s="234"/>
      <c r="K90" s="234"/>
      <c r="L90" s="234"/>
      <c r="M90" s="234"/>
      <c r="N90" s="224"/>
      <c r="O90" s="224"/>
      <c r="P90" s="224"/>
      <c r="Q90" s="224"/>
      <c r="R90" s="224"/>
      <c r="S90" s="224"/>
      <c r="T90" s="225"/>
      <c r="U90" s="224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114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21</v>
      </c>
      <c r="B91" s="221" t="s">
        <v>204</v>
      </c>
      <c r="C91" s="266" t="s">
        <v>205</v>
      </c>
      <c r="D91" s="223" t="s">
        <v>206</v>
      </c>
      <c r="E91" s="230">
        <v>17.371200000000002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15</v>
      </c>
      <c r="M91" s="234">
        <f>G91*(1+L91/100)</f>
        <v>0</v>
      </c>
      <c r="N91" s="224">
        <v>0</v>
      </c>
      <c r="O91" s="224">
        <f>ROUND(E91*N91,5)</f>
        <v>0</v>
      </c>
      <c r="P91" s="224">
        <v>0</v>
      </c>
      <c r="Q91" s="224">
        <f>ROUND(E91*P91,5)</f>
        <v>0</v>
      </c>
      <c r="R91" s="224"/>
      <c r="S91" s="224"/>
      <c r="T91" s="225">
        <v>0</v>
      </c>
      <c r="U91" s="224">
        <f>ROUND(E91*T91,2)</f>
        <v>0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128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22</v>
      </c>
      <c r="B92" s="221" t="s">
        <v>207</v>
      </c>
      <c r="C92" s="266" t="s">
        <v>208</v>
      </c>
      <c r="D92" s="223" t="s">
        <v>206</v>
      </c>
      <c r="E92" s="230">
        <v>17.371200000000002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15</v>
      </c>
      <c r="M92" s="234">
        <f>G92*(1+L92/100)</f>
        <v>0</v>
      </c>
      <c r="N92" s="224">
        <v>0</v>
      </c>
      <c r="O92" s="224">
        <f>ROUND(E92*N92,5)</f>
        <v>0</v>
      </c>
      <c r="P92" s="224">
        <v>0</v>
      </c>
      <c r="Q92" s="224">
        <f>ROUND(E92*P92,5)</f>
        <v>0</v>
      </c>
      <c r="R92" s="224"/>
      <c r="S92" s="224"/>
      <c r="T92" s="225">
        <v>0</v>
      </c>
      <c r="U92" s="224">
        <f>ROUND(E92*T92,2)</f>
        <v>0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128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23</v>
      </c>
      <c r="B93" s="221" t="s">
        <v>209</v>
      </c>
      <c r="C93" s="266" t="s">
        <v>210</v>
      </c>
      <c r="D93" s="223" t="s">
        <v>206</v>
      </c>
      <c r="E93" s="230">
        <v>17.371200000000002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15</v>
      </c>
      <c r="M93" s="234">
        <f>G93*(1+L93/100)</f>
        <v>0</v>
      </c>
      <c r="N93" s="224">
        <v>0</v>
      </c>
      <c r="O93" s="224">
        <f>ROUND(E93*N93,5)</f>
        <v>0</v>
      </c>
      <c r="P93" s="224">
        <v>0</v>
      </c>
      <c r="Q93" s="224">
        <f>ROUND(E93*P93,5)</f>
        <v>0</v>
      </c>
      <c r="R93" s="224"/>
      <c r="S93" s="224"/>
      <c r="T93" s="225">
        <v>0</v>
      </c>
      <c r="U93" s="224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128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24</v>
      </c>
      <c r="B94" s="221" t="s">
        <v>211</v>
      </c>
      <c r="C94" s="266" t="s">
        <v>212</v>
      </c>
      <c r="D94" s="223" t="s">
        <v>206</v>
      </c>
      <c r="E94" s="230">
        <v>17.371200000000002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15</v>
      </c>
      <c r="M94" s="234">
        <f>G94*(1+L94/100)</f>
        <v>0</v>
      </c>
      <c r="N94" s="224">
        <v>0</v>
      </c>
      <c r="O94" s="224">
        <f>ROUND(E94*N94,5)</f>
        <v>0</v>
      </c>
      <c r="P94" s="224">
        <v>0</v>
      </c>
      <c r="Q94" s="224">
        <f>ROUND(E94*P94,5)</f>
        <v>0</v>
      </c>
      <c r="R94" s="224"/>
      <c r="S94" s="224"/>
      <c r="T94" s="225">
        <v>0</v>
      </c>
      <c r="U94" s="224">
        <f>ROUND(E94*T94,2)</f>
        <v>0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128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25</v>
      </c>
      <c r="B95" s="221" t="s">
        <v>213</v>
      </c>
      <c r="C95" s="266" t="s">
        <v>214</v>
      </c>
      <c r="D95" s="223" t="s">
        <v>206</v>
      </c>
      <c r="E95" s="230">
        <v>347.42399999999998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15</v>
      </c>
      <c r="M95" s="234">
        <f>G95*(1+L95/100)</f>
        <v>0</v>
      </c>
      <c r="N95" s="224">
        <v>0</v>
      </c>
      <c r="O95" s="224">
        <f>ROUND(E95*N95,5)</f>
        <v>0</v>
      </c>
      <c r="P95" s="224">
        <v>0</v>
      </c>
      <c r="Q95" s="224">
        <f>ROUND(E95*P95,5)</f>
        <v>0</v>
      </c>
      <c r="R95" s="224"/>
      <c r="S95" s="224"/>
      <c r="T95" s="225">
        <v>0</v>
      </c>
      <c r="U95" s="224">
        <f>ROUND(E95*T95,2)</f>
        <v>0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128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1"/>
      <c r="C96" s="267" t="s">
        <v>215</v>
      </c>
      <c r="D96" s="226"/>
      <c r="E96" s="231">
        <v>347.42399999999998</v>
      </c>
      <c r="F96" s="234"/>
      <c r="G96" s="234"/>
      <c r="H96" s="234"/>
      <c r="I96" s="234"/>
      <c r="J96" s="234"/>
      <c r="K96" s="234"/>
      <c r="L96" s="234"/>
      <c r="M96" s="234"/>
      <c r="N96" s="224"/>
      <c r="O96" s="224"/>
      <c r="P96" s="224"/>
      <c r="Q96" s="224"/>
      <c r="R96" s="224"/>
      <c r="S96" s="224"/>
      <c r="T96" s="225"/>
      <c r="U96" s="224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114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26</v>
      </c>
      <c r="B97" s="221" t="s">
        <v>216</v>
      </c>
      <c r="C97" s="266" t="s">
        <v>217</v>
      </c>
      <c r="D97" s="223" t="s">
        <v>206</v>
      </c>
      <c r="E97" s="230">
        <v>17.371200000000002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15</v>
      </c>
      <c r="M97" s="234">
        <f>G97*(1+L97/100)</f>
        <v>0</v>
      </c>
      <c r="N97" s="224">
        <v>0</v>
      </c>
      <c r="O97" s="224">
        <f>ROUND(E97*N97,5)</f>
        <v>0</v>
      </c>
      <c r="P97" s="224">
        <v>0</v>
      </c>
      <c r="Q97" s="224">
        <f>ROUND(E97*P97,5)</f>
        <v>0</v>
      </c>
      <c r="R97" s="224"/>
      <c r="S97" s="224"/>
      <c r="T97" s="225">
        <v>0</v>
      </c>
      <c r="U97" s="224">
        <f>ROUND(E97*T97,2)</f>
        <v>0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128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2.5" outlineLevel="1" x14ac:dyDescent="0.2">
      <c r="A98" s="215">
        <v>27</v>
      </c>
      <c r="B98" s="221" t="s">
        <v>218</v>
      </c>
      <c r="C98" s="266" t="s">
        <v>219</v>
      </c>
      <c r="D98" s="223" t="s">
        <v>206</v>
      </c>
      <c r="E98" s="230">
        <v>17.371200000000002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15</v>
      </c>
      <c r="M98" s="234">
        <f>G98*(1+L98/100)</f>
        <v>0</v>
      </c>
      <c r="N98" s="224">
        <v>0</v>
      </c>
      <c r="O98" s="224">
        <f>ROUND(E98*N98,5)</f>
        <v>0</v>
      </c>
      <c r="P98" s="224">
        <v>0</v>
      </c>
      <c r="Q98" s="224">
        <f>ROUND(E98*P98,5)</f>
        <v>0</v>
      </c>
      <c r="R98" s="224"/>
      <c r="S98" s="224"/>
      <c r="T98" s="225">
        <v>0</v>
      </c>
      <c r="U98" s="224">
        <f>ROUND(E98*T98,2)</f>
        <v>0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128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15">
        <v>28</v>
      </c>
      <c r="B99" s="221" t="s">
        <v>220</v>
      </c>
      <c r="C99" s="266" t="s">
        <v>221</v>
      </c>
      <c r="D99" s="223" t="s">
        <v>206</v>
      </c>
      <c r="E99" s="230">
        <v>2.5876399999999999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15</v>
      </c>
      <c r="M99" s="234">
        <f>G99*(1+L99/100)</f>
        <v>0</v>
      </c>
      <c r="N99" s="224">
        <v>0</v>
      </c>
      <c r="O99" s="224">
        <f>ROUND(E99*N99,5)</f>
        <v>0</v>
      </c>
      <c r="P99" s="224">
        <v>0</v>
      </c>
      <c r="Q99" s="224">
        <f>ROUND(E99*P99,5)</f>
        <v>0</v>
      </c>
      <c r="R99" s="224"/>
      <c r="S99" s="224"/>
      <c r="T99" s="225">
        <v>0</v>
      </c>
      <c r="U99" s="224">
        <f>ROUND(E99*T99,2)</f>
        <v>0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128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x14ac:dyDescent="0.2">
      <c r="A100" s="216" t="s">
        <v>107</v>
      </c>
      <c r="B100" s="222" t="s">
        <v>64</v>
      </c>
      <c r="C100" s="268" t="s">
        <v>65</v>
      </c>
      <c r="D100" s="227"/>
      <c r="E100" s="232"/>
      <c r="F100" s="235"/>
      <c r="G100" s="235">
        <f>SUMIF(AE101:AE102,"&lt;&gt;NOR",G101:G102)</f>
        <v>0</v>
      </c>
      <c r="H100" s="235"/>
      <c r="I100" s="235">
        <f>SUM(I101:I102)</f>
        <v>0</v>
      </c>
      <c r="J100" s="235"/>
      <c r="K100" s="235">
        <f>SUM(K101:K102)</f>
        <v>0</v>
      </c>
      <c r="L100" s="235"/>
      <c r="M100" s="235">
        <f>SUM(M101:M102)</f>
        <v>0</v>
      </c>
      <c r="N100" s="228"/>
      <c r="O100" s="228">
        <f>SUM(O101:O102)</f>
        <v>0</v>
      </c>
      <c r="P100" s="228"/>
      <c r="Q100" s="228">
        <f>SUM(Q101:Q102)</f>
        <v>0</v>
      </c>
      <c r="R100" s="228"/>
      <c r="S100" s="228"/>
      <c r="T100" s="229"/>
      <c r="U100" s="228">
        <f>SUM(U101:U102)</f>
        <v>0</v>
      </c>
      <c r="AE100" t="s">
        <v>108</v>
      </c>
    </row>
    <row r="101" spans="1:60" outlineLevel="1" x14ac:dyDescent="0.2">
      <c r="A101" s="215">
        <v>29</v>
      </c>
      <c r="B101" s="221" t="s">
        <v>222</v>
      </c>
      <c r="C101" s="266" t="s">
        <v>223</v>
      </c>
      <c r="D101" s="223" t="s">
        <v>206</v>
      </c>
      <c r="E101" s="230">
        <v>23.755500000000001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15</v>
      </c>
      <c r="M101" s="234">
        <f>G101*(1+L101/100)</f>
        <v>0</v>
      </c>
      <c r="N101" s="224">
        <v>0</v>
      </c>
      <c r="O101" s="224">
        <f>ROUND(E101*N101,5)</f>
        <v>0</v>
      </c>
      <c r="P101" s="224">
        <v>0</v>
      </c>
      <c r="Q101" s="224">
        <f>ROUND(E101*P101,5)</f>
        <v>0</v>
      </c>
      <c r="R101" s="224"/>
      <c r="S101" s="224"/>
      <c r="T101" s="225">
        <v>0</v>
      </c>
      <c r="U101" s="224">
        <f>ROUND(E101*T101,2)</f>
        <v>0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128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1"/>
      <c r="C102" s="267" t="s">
        <v>224</v>
      </c>
      <c r="D102" s="226"/>
      <c r="E102" s="231">
        <v>23.755500000000001</v>
      </c>
      <c r="F102" s="234"/>
      <c r="G102" s="234"/>
      <c r="H102" s="234"/>
      <c r="I102" s="234"/>
      <c r="J102" s="234"/>
      <c r="K102" s="234"/>
      <c r="L102" s="234"/>
      <c r="M102" s="234"/>
      <c r="N102" s="224"/>
      <c r="O102" s="224"/>
      <c r="P102" s="224"/>
      <c r="Q102" s="224"/>
      <c r="R102" s="224"/>
      <c r="S102" s="224"/>
      <c r="T102" s="225"/>
      <c r="U102" s="22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114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x14ac:dyDescent="0.2">
      <c r="A103" s="216" t="s">
        <v>107</v>
      </c>
      <c r="B103" s="222" t="s">
        <v>66</v>
      </c>
      <c r="C103" s="268" t="s">
        <v>67</v>
      </c>
      <c r="D103" s="227"/>
      <c r="E103" s="232"/>
      <c r="F103" s="235"/>
      <c r="G103" s="235">
        <f>SUMIF(AE104:AE116,"&lt;&gt;NOR",G104:G116)</f>
        <v>0</v>
      </c>
      <c r="H103" s="235"/>
      <c r="I103" s="235">
        <f>SUM(I104:I116)</f>
        <v>0</v>
      </c>
      <c r="J103" s="235"/>
      <c r="K103" s="235">
        <f>SUM(K104:K116)</f>
        <v>0</v>
      </c>
      <c r="L103" s="235"/>
      <c r="M103" s="235">
        <f>SUM(M104:M116)</f>
        <v>0</v>
      </c>
      <c r="N103" s="228"/>
      <c r="O103" s="228">
        <f>SUM(O104:O116)</f>
        <v>0</v>
      </c>
      <c r="P103" s="228"/>
      <c r="Q103" s="228">
        <f>SUM(Q104:Q116)</f>
        <v>0</v>
      </c>
      <c r="R103" s="228"/>
      <c r="S103" s="228"/>
      <c r="T103" s="229"/>
      <c r="U103" s="228">
        <f>SUM(U104:U116)</f>
        <v>0</v>
      </c>
      <c r="AE103" t="s">
        <v>108</v>
      </c>
    </row>
    <row r="104" spans="1:60" outlineLevel="1" x14ac:dyDescent="0.2">
      <c r="A104" s="215">
        <v>30</v>
      </c>
      <c r="B104" s="221" t="s">
        <v>225</v>
      </c>
      <c r="C104" s="266" t="s">
        <v>226</v>
      </c>
      <c r="D104" s="223" t="s">
        <v>111</v>
      </c>
      <c r="E104" s="230">
        <v>75.3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15</v>
      </c>
      <c r="M104" s="234">
        <f>G104*(1+L104/100)</f>
        <v>0</v>
      </c>
      <c r="N104" s="224">
        <v>0</v>
      </c>
      <c r="O104" s="224">
        <f>ROUND(E104*N104,5)</f>
        <v>0</v>
      </c>
      <c r="P104" s="224">
        <v>0</v>
      </c>
      <c r="Q104" s="224">
        <f>ROUND(E104*P104,5)</f>
        <v>0</v>
      </c>
      <c r="R104" s="224"/>
      <c r="S104" s="224"/>
      <c r="T104" s="225">
        <v>0</v>
      </c>
      <c r="U104" s="224">
        <f>ROUND(E104*T104,2)</f>
        <v>0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128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/>
      <c r="B105" s="221"/>
      <c r="C105" s="267" t="s">
        <v>169</v>
      </c>
      <c r="D105" s="226"/>
      <c r="E105" s="231">
        <v>25.1</v>
      </c>
      <c r="F105" s="234"/>
      <c r="G105" s="234"/>
      <c r="H105" s="234"/>
      <c r="I105" s="234"/>
      <c r="J105" s="234"/>
      <c r="K105" s="234"/>
      <c r="L105" s="234"/>
      <c r="M105" s="234"/>
      <c r="N105" s="224"/>
      <c r="O105" s="224"/>
      <c r="P105" s="224"/>
      <c r="Q105" s="224"/>
      <c r="R105" s="224"/>
      <c r="S105" s="224"/>
      <c r="T105" s="225"/>
      <c r="U105" s="22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114</v>
      </c>
      <c r="AF105" s="214">
        <v>0</v>
      </c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/>
      <c r="B106" s="221"/>
      <c r="C106" s="267" t="s">
        <v>166</v>
      </c>
      <c r="D106" s="226"/>
      <c r="E106" s="231">
        <v>25.1</v>
      </c>
      <c r="F106" s="234"/>
      <c r="G106" s="234"/>
      <c r="H106" s="234"/>
      <c r="I106" s="234"/>
      <c r="J106" s="234"/>
      <c r="K106" s="234"/>
      <c r="L106" s="234"/>
      <c r="M106" s="234"/>
      <c r="N106" s="224"/>
      <c r="O106" s="224"/>
      <c r="P106" s="224"/>
      <c r="Q106" s="224"/>
      <c r="R106" s="224"/>
      <c r="S106" s="224"/>
      <c r="T106" s="225"/>
      <c r="U106" s="22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114</v>
      </c>
      <c r="AF106" s="214">
        <v>0</v>
      </c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/>
      <c r="B107" s="221"/>
      <c r="C107" s="267" t="s">
        <v>170</v>
      </c>
      <c r="D107" s="226"/>
      <c r="E107" s="231">
        <v>25.1</v>
      </c>
      <c r="F107" s="234"/>
      <c r="G107" s="234"/>
      <c r="H107" s="234"/>
      <c r="I107" s="234"/>
      <c r="J107" s="234"/>
      <c r="K107" s="234"/>
      <c r="L107" s="234"/>
      <c r="M107" s="234"/>
      <c r="N107" s="224"/>
      <c r="O107" s="224"/>
      <c r="P107" s="224"/>
      <c r="Q107" s="224"/>
      <c r="R107" s="224"/>
      <c r="S107" s="224"/>
      <c r="T107" s="225"/>
      <c r="U107" s="22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114</v>
      </c>
      <c r="AF107" s="214">
        <v>0</v>
      </c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15">
        <v>31</v>
      </c>
      <c r="B108" s="221" t="s">
        <v>227</v>
      </c>
      <c r="C108" s="266" t="s">
        <v>228</v>
      </c>
      <c r="D108" s="223" t="s">
        <v>133</v>
      </c>
      <c r="E108" s="230">
        <v>64.5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15</v>
      </c>
      <c r="M108" s="234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0</v>
      </c>
      <c r="U108" s="224">
        <f>ROUND(E108*T108,2)</f>
        <v>0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128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/>
      <c r="B109" s="221"/>
      <c r="C109" s="267" t="s">
        <v>229</v>
      </c>
      <c r="D109" s="226"/>
      <c r="E109" s="231">
        <v>16.5</v>
      </c>
      <c r="F109" s="234"/>
      <c r="G109" s="234"/>
      <c r="H109" s="234"/>
      <c r="I109" s="234"/>
      <c r="J109" s="234"/>
      <c r="K109" s="234"/>
      <c r="L109" s="234"/>
      <c r="M109" s="234"/>
      <c r="N109" s="224"/>
      <c r="O109" s="224"/>
      <c r="P109" s="224"/>
      <c r="Q109" s="224"/>
      <c r="R109" s="224"/>
      <c r="S109" s="224"/>
      <c r="T109" s="225"/>
      <c r="U109" s="224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114</v>
      </c>
      <c r="AF109" s="214">
        <v>0</v>
      </c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/>
      <c r="B110" s="221"/>
      <c r="C110" s="267" t="s">
        <v>230</v>
      </c>
      <c r="D110" s="226"/>
      <c r="E110" s="231">
        <v>24</v>
      </c>
      <c r="F110" s="234"/>
      <c r="G110" s="234"/>
      <c r="H110" s="234"/>
      <c r="I110" s="234"/>
      <c r="J110" s="234"/>
      <c r="K110" s="234"/>
      <c r="L110" s="234"/>
      <c r="M110" s="234"/>
      <c r="N110" s="224"/>
      <c r="O110" s="224"/>
      <c r="P110" s="224"/>
      <c r="Q110" s="224"/>
      <c r="R110" s="224"/>
      <c r="S110" s="224"/>
      <c r="T110" s="225"/>
      <c r="U110" s="22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114</v>
      </c>
      <c r="AF110" s="214">
        <v>0</v>
      </c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1"/>
      <c r="C111" s="267" t="s">
        <v>231</v>
      </c>
      <c r="D111" s="226"/>
      <c r="E111" s="231">
        <v>24</v>
      </c>
      <c r="F111" s="234"/>
      <c r="G111" s="234"/>
      <c r="H111" s="234"/>
      <c r="I111" s="234"/>
      <c r="J111" s="234"/>
      <c r="K111" s="234"/>
      <c r="L111" s="234"/>
      <c r="M111" s="234"/>
      <c r="N111" s="224"/>
      <c r="O111" s="224"/>
      <c r="P111" s="224"/>
      <c r="Q111" s="224"/>
      <c r="R111" s="224"/>
      <c r="S111" s="224"/>
      <c r="T111" s="225"/>
      <c r="U111" s="22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114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15">
        <v>32</v>
      </c>
      <c r="B112" s="221" t="s">
        <v>232</v>
      </c>
      <c r="C112" s="266" t="s">
        <v>233</v>
      </c>
      <c r="D112" s="223" t="s">
        <v>133</v>
      </c>
      <c r="E112" s="230">
        <v>140.55000000000001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15</v>
      </c>
      <c r="M112" s="234">
        <f>G112*(1+L112/100)</f>
        <v>0</v>
      </c>
      <c r="N112" s="224">
        <v>0</v>
      </c>
      <c r="O112" s="224">
        <f>ROUND(E112*N112,5)</f>
        <v>0</v>
      </c>
      <c r="P112" s="224">
        <v>0</v>
      </c>
      <c r="Q112" s="224">
        <f>ROUND(E112*P112,5)</f>
        <v>0</v>
      </c>
      <c r="R112" s="224"/>
      <c r="S112" s="224"/>
      <c r="T112" s="225">
        <v>0</v>
      </c>
      <c r="U112" s="224">
        <f>ROUND(E112*T112,2)</f>
        <v>0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128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33.75" outlineLevel="1" x14ac:dyDescent="0.2">
      <c r="A113" s="215"/>
      <c r="B113" s="221"/>
      <c r="C113" s="267" t="s">
        <v>234</v>
      </c>
      <c r="D113" s="226"/>
      <c r="E113" s="231">
        <v>48.35</v>
      </c>
      <c r="F113" s="234"/>
      <c r="G113" s="234"/>
      <c r="H113" s="234"/>
      <c r="I113" s="234"/>
      <c r="J113" s="234"/>
      <c r="K113" s="234"/>
      <c r="L113" s="234"/>
      <c r="M113" s="234"/>
      <c r="N113" s="224"/>
      <c r="O113" s="224"/>
      <c r="P113" s="224"/>
      <c r="Q113" s="224"/>
      <c r="R113" s="224"/>
      <c r="S113" s="224"/>
      <c r="T113" s="225"/>
      <c r="U113" s="22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114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/>
      <c r="B114" s="221"/>
      <c r="C114" s="267" t="s">
        <v>235</v>
      </c>
      <c r="D114" s="226"/>
      <c r="E114" s="231">
        <v>46.1</v>
      </c>
      <c r="F114" s="234"/>
      <c r="G114" s="234"/>
      <c r="H114" s="234"/>
      <c r="I114" s="234"/>
      <c r="J114" s="234"/>
      <c r="K114" s="234"/>
      <c r="L114" s="234"/>
      <c r="M114" s="234"/>
      <c r="N114" s="224"/>
      <c r="O114" s="224"/>
      <c r="P114" s="224"/>
      <c r="Q114" s="224"/>
      <c r="R114" s="224"/>
      <c r="S114" s="224"/>
      <c r="T114" s="225"/>
      <c r="U114" s="22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114</v>
      </c>
      <c r="AF114" s="214">
        <v>0</v>
      </c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/>
      <c r="B115" s="221"/>
      <c r="C115" s="267" t="s">
        <v>236</v>
      </c>
      <c r="D115" s="226"/>
      <c r="E115" s="231">
        <v>46.1</v>
      </c>
      <c r="F115" s="234"/>
      <c r="G115" s="234"/>
      <c r="H115" s="234"/>
      <c r="I115" s="234"/>
      <c r="J115" s="234"/>
      <c r="K115" s="234"/>
      <c r="L115" s="234"/>
      <c r="M115" s="234"/>
      <c r="N115" s="224"/>
      <c r="O115" s="224"/>
      <c r="P115" s="224"/>
      <c r="Q115" s="224"/>
      <c r="R115" s="224"/>
      <c r="S115" s="224"/>
      <c r="T115" s="225"/>
      <c r="U115" s="224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114</v>
      </c>
      <c r="AF115" s="214">
        <v>0</v>
      </c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33</v>
      </c>
      <c r="B116" s="221" t="s">
        <v>237</v>
      </c>
      <c r="C116" s="266" t="s">
        <v>238</v>
      </c>
      <c r="D116" s="223" t="s">
        <v>0</v>
      </c>
      <c r="E116" s="230">
        <v>1.5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15</v>
      </c>
      <c r="M116" s="234">
        <f>G116*(1+L116/100)</f>
        <v>0</v>
      </c>
      <c r="N116" s="224">
        <v>0</v>
      </c>
      <c r="O116" s="224">
        <f>ROUND(E116*N116,5)</f>
        <v>0</v>
      </c>
      <c r="P116" s="224">
        <v>0</v>
      </c>
      <c r="Q116" s="224">
        <f>ROUND(E116*P116,5)</f>
        <v>0</v>
      </c>
      <c r="R116" s="224"/>
      <c r="S116" s="224"/>
      <c r="T116" s="225">
        <v>0</v>
      </c>
      <c r="U116" s="224">
        <f>ROUND(E116*T116,2)</f>
        <v>0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128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x14ac:dyDescent="0.2">
      <c r="A117" s="216" t="s">
        <v>107</v>
      </c>
      <c r="B117" s="222" t="s">
        <v>68</v>
      </c>
      <c r="C117" s="268" t="s">
        <v>69</v>
      </c>
      <c r="D117" s="227"/>
      <c r="E117" s="232"/>
      <c r="F117" s="235"/>
      <c r="G117" s="235">
        <f>SUMIF(AE118:AE121,"&lt;&gt;NOR",G118:G121)</f>
        <v>0</v>
      </c>
      <c r="H117" s="235"/>
      <c r="I117" s="235">
        <f>SUM(I118:I121)</f>
        <v>0</v>
      </c>
      <c r="J117" s="235"/>
      <c r="K117" s="235">
        <f>SUM(K118:K121)</f>
        <v>0</v>
      </c>
      <c r="L117" s="235"/>
      <c r="M117" s="235">
        <f>SUM(M118:M121)</f>
        <v>0</v>
      </c>
      <c r="N117" s="228"/>
      <c r="O117" s="228">
        <f>SUM(O118:O121)</f>
        <v>0</v>
      </c>
      <c r="P117" s="228"/>
      <c r="Q117" s="228">
        <f>SUM(Q118:Q121)</f>
        <v>0</v>
      </c>
      <c r="R117" s="228"/>
      <c r="S117" s="228"/>
      <c r="T117" s="229"/>
      <c r="U117" s="228">
        <f>SUM(U118:U121)</f>
        <v>0</v>
      </c>
      <c r="AE117" t="s">
        <v>108</v>
      </c>
    </row>
    <row r="118" spans="1:60" ht="22.5" outlineLevel="1" x14ac:dyDescent="0.2">
      <c r="A118" s="215">
        <v>34</v>
      </c>
      <c r="B118" s="221" t="s">
        <v>239</v>
      </c>
      <c r="C118" s="266" t="s">
        <v>240</v>
      </c>
      <c r="D118" s="223" t="s">
        <v>138</v>
      </c>
      <c r="E118" s="230">
        <v>34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15</v>
      </c>
      <c r="M118" s="234">
        <f>G118*(1+L118/100)</f>
        <v>0</v>
      </c>
      <c r="N118" s="224">
        <v>0</v>
      </c>
      <c r="O118" s="224">
        <f>ROUND(E118*N118,5)</f>
        <v>0</v>
      </c>
      <c r="P118" s="224">
        <v>0</v>
      </c>
      <c r="Q118" s="224">
        <f>ROUND(E118*P118,5)</f>
        <v>0</v>
      </c>
      <c r="R118" s="224"/>
      <c r="S118" s="224"/>
      <c r="T118" s="225">
        <v>0</v>
      </c>
      <c r="U118" s="224">
        <f>ROUND(E118*T118,2)</f>
        <v>0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128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/>
      <c r="B119" s="221"/>
      <c r="C119" s="267" t="s">
        <v>191</v>
      </c>
      <c r="D119" s="226"/>
      <c r="E119" s="231">
        <v>6</v>
      </c>
      <c r="F119" s="234"/>
      <c r="G119" s="234"/>
      <c r="H119" s="234"/>
      <c r="I119" s="234"/>
      <c r="J119" s="234"/>
      <c r="K119" s="234"/>
      <c r="L119" s="234"/>
      <c r="M119" s="234"/>
      <c r="N119" s="224"/>
      <c r="O119" s="224"/>
      <c r="P119" s="224"/>
      <c r="Q119" s="224"/>
      <c r="R119" s="224"/>
      <c r="S119" s="224"/>
      <c r="T119" s="225"/>
      <c r="U119" s="224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114</v>
      </c>
      <c r="AF119" s="214">
        <v>0</v>
      </c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/>
      <c r="B120" s="221"/>
      <c r="C120" s="267" t="s">
        <v>241</v>
      </c>
      <c r="D120" s="226"/>
      <c r="E120" s="231">
        <v>14</v>
      </c>
      <c r="F120" s="234"/>
      <c r="G120" s="234"/>
      <c r="H120" s="234"/>
      <c r="I120" s="234"/>
      <c r="J120" s="234"/>
      <c r="K120" s="234"/>
      <c r="L120" s="234"/>
      <c r="M120" s="234"/>
      <c r="N120" s="224"/>
      <c r="O120" s="224"/>
      <c r="P120" s="224"/>
      <c r="Q120" s="224"/>
      <c r="R120" s="224"/>
      <c r="S120" s="224"/>
      <c r="T120" s="225"/>
      <c r="U120" s="224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114</v>
      </c>
      <c r="AF120" s="214">
        <v>0</v>
      </c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1"/>
      <c r="C121" s="267" t="s">
        <v>242</v>
      </c>
      <c r="D121" s="226"/>
      <c r="E121" s="231">
        <v>14</v>
      </c>
      <c r="F121" s="234"/>
      <c r="G121" s="234"/>
      <c r="H121" s="234"/>
      <c r="I121" s="234"/>
      <c r="J121" s="234"/>
      <c r="K121" s="234"/>
      <c r="L121" s="234"/>
      <c r="M121" s="234"/>
      <c r="N121" s="224"/>
      <c r="O121" s="224"/>
      <c r="P121" s="224"/>
      <c r="Q121" s="224"/>
      <c r="R121" s="224"/>
      <c r="S121" s="224"/>
      <c r="T121" s="225"/>
      <c r="U121" s="224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114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x14ac:dyDescent="0.2">
      <c r="A122" s="216" t="s">
        <v>107</v>
      </c>
      <c r="B122" s="222" t="s">
        <v>70</v>
      </c>
      <c r="C122" s="268" t="s">
        <v>71</v>
      </c>
      <c r="D122" s="227"/>
      <c r="E122" s="232"/>
      <c r="F122" s="235"/>
      <c r="G122" s="235">
        <f>SUMIF(AE123:AE157,"&lt;&gt;NOR",G123:G157)</f>
        <v>0</v>
      </c>
      <c r="H122" s="235"/>
      <c r="I122" s="235">
        <f>SUM(I123:I157)</f>
        <v>0</v>
      </c>
      <c r="J122" s="235"/>
      <c r="K122" s="235">
        <f>SUM(K123:K157)</f>
        <v>0</v>
      </c>
      <c r="L122" s="235"/>
      <c r="M122" s="235">
        <f>SUM(M123:M157)</f>
        <v>0</v>
      </c>
      <c r="N122" s="228"/>
      <c r="O122" s="228">
        <f>SUM(O123:O157)</f>
        <v>0</v>
      </c>
      <c r="P122" s="228"/>
      <c r="Q122" s="228">
        <f>SUM(Q123:Q157)</f>
        <v>0</v>
      </c>
      <c r="R122" s="228"/>
      <c r="S122" s="228"/>
      <c r="T122" s="229"/>
      <c r="U122" s="228">
        <f>SUM(U123:U157)</f>
        <v>0</v>
      </c>
      <c r="AE122" t="s">
        <v>108</v>
      </c>
    </row>
    <row r="123" spans="1:60" outlineLevel="1" x14ac:dyDescent="0.2">
      <c r="A123" s="215">
        <v>35</v>
      </c>
      <c r="B123" s="221" t="s">
        <v>243</v>
      </c>
      <c r="C123" s="266" t="s">
        <v>244</v>
      </c>
      <c r="D123" s="223" t="s">
        <v>111</v>
      </c>
      <c r="E123" s="230">
        <v>71.11497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15</v>
      </c>
      <c r="M123" s="234">
        <f>G123*(1+L123/100)</f>
        <v>0</v>
      </c>
      <c r="N123" s="224">
        <v>0</v>
      </c>
      <c r="O123" s="224">
        <f>ROUND(E123*N123,5)</f>
        <v>0</v>
      </c>
      <c r="P123" s="224">
        <v>0</v>
      </c>
      <c r="Q123" s="224">
        <f>ROUND(E123*P123,5)</f>
        <v>0</v>
      </c>
      <c r="R123" s="224"/>
      <c r="S123" s="224"/>
      <c r="T123" s="225">
        <v>0</v>
      </c>
      <c r="U123" s="224">
        <f>ROUND(E123*T123,2)</f>
        <v>0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128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15"/>
      <c r="B124" s="221"/>
      <c r="C124" s="267" t="s">
        <v>245</v>
      </c>
      <c r="D124" s="226"/>
      <c r="E124" s="231">
        <v>16.016999999999999</v>
      </c>
      <c r="F124" s="234"/>
      <c r="G124" s="234"/>
      <c r="H124" s="234"/>
      <c r="I124" s="234"/>
      <c r="J124" s="234"/>
      <c r="K124" s="234"/>
      <c r="L124" s="234"/>
      <c r="M124" s="234"/>
      <c r="N124" s="224"/>
      <c r="O124" s="224"/>
      <c r="P124" s="224"/>
      <c r="Q124" s="224"/>
      <c r="R124" s="224"/>
      <c r="S124" s="224"/>
      <c r="T124" s="225"/>
      <c r="U124" s="224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114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/>
      <c r="B125" s="221"/>
      <c r="C125" s="267" t="s">
        <v>246</v>
      </c>
      <c r="D125" s="226"/>
      <c r="E125" s="231">
        <v>3.33975</v>
      </c>
      <c r="F125" s="234"/>
      <c r="G125" s="234"/>
      <c r="H125" s="234"/>
      <c r="I125" s="234"/>
      <c r="J125" s="234"/>
      <c r="K125" s="234"/>
      <c r="L125" s="234"/>
      <c r="M125" s="234"/>
      <c r="N125" s="224"/>
      <c r="O125" s="224"/>
      <c r="P125" s="224"/>
      <c r="Q125" s="224"/>
      <c r="R125" s="224"/>
      <c r="S125" s="224"/>
      <c r="T125" s="225"/>
      <c r="U125" s="224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114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15"/>
      <c r="B126" s="221"/>
      <c r="C126" s="267" t="s">
        <v>247</v>
      </c>
      <c r="D126" s="226"/>
      <c r="E126" s="231">
        <v>3.7921999999999998</v>
      </c>
      <c r="F126" s="234"/>
      <c r="G126" s="234"/>
      <c r="H126" s="234"/>
      <c r="I126" s="234"/>
      <c r="J126" s="234"/>
      <c r="K126" s="234"/>
      <c r="L126" s="234"/>
      <c r="M126" s="234"/>
      <c r="N126" s="224"/>
      <c r="O126" s="224"/>
      <c r="P126" s="224"/>
      <c r="Q126" s="224"/>
      <c r="R126" s="224"/>
      <c r="S126" s="224"/>
      <c r="T126" s="225"/>
      <c r="U126" s="224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114</v>
      </c>
      <c r="AF126" s="214">
        <v>0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15"/>
      <c r="B127" s="221"/>
      <c r="C127" s="267" t="s">
        <v>248</v>
      </c>
      <c r="D127" s="226"/>
      <c r="E127" s="231">
        <v>13.174010000000001</v>
      </c>
      <c r="F127" s="234"/>
      <c r="G127" s="234"/>
      <c r="H127" s="234"/>
      <c r="I127" s="234"/>
      <c r="J127" s="234"/>
      <c r="K127" s="234"/>
      <c r="L127" s="234"/>
      <c r="M127" s="234"/>
      <c r="N127" s="224"/>
      <c r="O127" s="224"/>
      <c r="P127" s="224"/>
      <c r="Q127" s="224"/>
      <c r="R127" s="224"/>
      <c r="S127" s="224"/>
      <c r="T127" s="225"/>
      <c r="U127" s="224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114</v>
      </c>
      <c r="AF127" s="214">
        <v>0</v>
      </c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/>
      <c r="B128" s="221"/>
      <c r="C128" s="267" t="s">
        <v>249</v>
      </c>
      <c r="D128" s="226"/>
      <c r="E128" s="231">
        <v>10.209</v>
      </c>
      <c r="F128" s="234"/>
      <c r="G128" s="234"/>
      <c r="H128" s="234"/>
      <c r="I128" s="234"/>
      <c r="J128" s="234"/>
      <c r="K128" s="234"/>
      <c r="L128" s="234"/>
      <c r="M128" s="234"/>
      <c r="N128" s="224"/>
      <c r="O128" s="224"/>
      <c r="P128" s="224"/>
      <c r="Q128" s="224"/>
      <c r="R128" s="224"/>
      <c r="S128" s="224"/>
      <c r="T128" s="225"/>
      <c r="U128" s="22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114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1"/>
      <c r="C129" s="267" t="s">
        <v>250</v>
      </c>
      <c r="D129" s="226"/>
      <c r="E129" s="231">
        <v>0.6</v>
      </c>
      <c r="F129" s="234"/>
      <c r="G129" s="234"/>
      <c r="H129" s="234"/>
      <c r="I129" s="234"/>
      <c r="J129" s="234"/>
      <c r="K129" s="234"/>
      <c r="L129" s="234"/>
      <c r="M129" s="234"/>
      <c r="N129" s="224"/>
      <c r="O129" s="224"/>
      <c r="P129" s="224"/>
      <c r="Q129" s="224"/>
      <c r="R129" s="224"/>
      <c r="S129" s="224"/>
      <c r="T129" s="225"/>
      <c r="U129" s="224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114</v>
      </c>
      <c r="AF129" s="214">
        <v>0</v>
      </c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ht="22.5" outlineLevel="1" x14ac:dyDescent="0.2">
      <c r="A130" s="215"/>
      <c r="B130" s="221"/>
      <c r="C130" s="267" t="s">
        <v>251</v>
      </c>
      <c r="D130" s="226"/>
      <c r="E130" s="231">
        <v>13.174010000000001</v>
      </c>
      <c r="F130" s="234"/>
      <c r="G130" s="234"/>
      <c r="H130" s="234"/>
      <c r="I130" s="234"/>
      <c r="J130" s="234"/>
      <c r="K130" s="234"/>
      <c r="L130" s="234"/>
      <c r="M130" s="234"/>
      <c r="N130" s="224"/>
      <c r="O130" s="224"/>
      <c r="P130" s="224"/>
      <c r="Q130" s="224"/>
      <c r="R130" s="224"/>
      <c r="S130" s="224"/>
      <c r="T130" s="225"/>
      <c r="U130" s="224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114</v>
      </c>
      <c r="AF130" s="214">
        <v>0</v>
      </c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/>
      <c r="B131" s="221"/>
      <c r="C131" s="267" t="s">
        <v>249</v>
      </c>
      <c r="D131" s="226"/>
      <c r="E131" s="231">
        <v>10.209</v>
      </c>
      <c r="F131" s="234"/>
      <c r="G131" s="234"/>
      <c r="H131" s="234"/>
      <c r="I131" s="234"/>
      <c r="J131" s="234"/>
      <c r="K131" s="234"/>
      <c r="L131" s="234"/>
      <c r="M131" s="234"/>
      <c r="N131" s="224"/>
      <c r="O131" s="224"/>
      <c r="P131" s="224"/>
      <c r="Q131" s="224"/>
      <c r="R131" s="224"/>
      <c r="S131" s="224"/>
      <c r="T131" s="225"/>
      <c r="U131" s="224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114</v>
      </c>
      <c r="AF131" s="214">
        <v>0</v>
      </c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/>
      <c r="B132" s="221"/>
      <c r="C132" s="267" t="s">
        <v>250</v>
      </c>
      <c r="D132" s="226"/>
      <c r="E132" s="231">
        <v>0.6</v>
      </c>
      <c r="F132" s="234"/>
      <c r="G132" s="234"/>
      <c r="H132" s="234"/>
      <c r="I132" s="234"/>
      <c r="J132" s="234"/>
      <c r="K132" s="234"/>
      <c r="L132" s="234"/>
      <c r="M132" s="234"/>
      <c r="N132" s="224"/>
      <c r="O132" s="224"/>
      <c r="P132" s="224"/>
      <c r="Q132" s="224"/>
      <c r="R132" s="224"/>
      <c r="S132" s="224"/>
      <c r="T132" s="225"/>
      <c r="U132" s="224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114</v>
      </c>
      <c r="AF132" s="214">
        <v>0</v>
      </c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>
        <v>36</v>
      </c>
      <c r="B133" s="221" t="s">
        <v>252</v>
      </c>
      <c r="C133" s="266" t="s">
        <v>253</v>
      </c>
      <c r="D133" s="223" t="s">
        <v>111</v>
      </c>
      <c r="E133" s="230">
        <v>71.11497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15</v>
      </c>
      <c r="M133" s="234">
        <f>G133*(1+L133/100)</f>
        <v>0</v>
      </c>
      <c r="N133" s="224">
        <v>0</v>
      </c>
      <c r="O133" s="224">
        <f>ROUND(E133*N133,5)</f>
        <v>0</v>
      </c>
      <c r="P133" s="224">
        <v>0</v>
      </c>
      <c r="Q133" s="224">
        <f>ROUND(E133*P133,5)</f>
        <v>0</v>
      </c>
      <c r="R133" s="224"/>
      <c r="S133" s="224"/>
      <c r="T133" s="225">
        <v>0</v>
      </c>
      <c r="U133" s="224">
        <f>ROUND(E133*T133,2)</f>
        <v>0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128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15"/>
      <c r="B134" s="221"/>
      <c r="C134" s="267" t="s">
        <v>245</v>
      </c>
      <c r="D134" s="226"/>
      <c r="E134" s="231">
        <v>16.016999999999999</v>
      </c>
      <c r="F134" s="234"/>
      <c r="G134" s="234"/>
      <c r="H134" s="234"/>
      <c r="I134" s="234"/>
      <c r="J134" s="234"/>
      <c r="K134" s="234"/>
      <c r="L134" s="234"/>
      <c r="M134" s="234"/>
      <c r="N134" s="224"/>
      <c r="O134" s="224"/>
      <c r="P134" s="224"/>
      <c r="Q134" s="224"/>
      <c r="R134" s="224"/>
      <c r="S134" s="224"/>
      <c r="T134" s="225"/>
      <c r="U134" s="224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114</v>
      </c>
      <c r="AF134" s="214">
        <v>0</v>
      </c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/>
      <c r="B135" s="221"/>
      <c r="C135" s="267" t="s">
        <v>246</v>
      </c>
      <c r="D135" s="226"/>
      <c r="E135" s="231">
        <v>3.33975</v>
      </c>
      <c r="F135" s="234"/>
      <c r="G135" s="234"/>
      <c r="H135" s="234"/>
      <c r="I135" s="234"/>
      <c r="J135" s="234"/>
      <c r="K135" s="234"/>
      <c r="L135" s="234"/>
      <c r="M135" s="234"/>
      <c r="N135" s="224"/>
      <c r="O135" s="224"/>
      <c r="P135" s="224"/>
      <c r="Q135" s="224"/>
      <c r="R135" s="224"/>
      <c r="S135" s="224"/>
      <c r="T135" s="225"/>
      <c r="U135" s="224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114</v>
      </c>
      <c r="AF135" s="214">
        <v>0</v>
      </c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15"/>
      <c r="B136" s="221"/>
      <c r="C136" s="267" t="s">
        <v>247</v>
      </c>
      <c r="D136" s="226"/>
      <c r="E136" s="231">
        <v>3.7921999999999998</v>
      </c>
      <c r="F136" s="234"/>
      <c r="G136" s="234"/>
      <c r="H136" s="234"/>
      <c r="I136" s="234"/>
      <c r="J136" s="234"/>
      <c r="K136" s="234"/>
      <c r="L136" s="234"/>
      <c r="M136" s="234"/>
      <c r="N136" s="224"/>
      <c r="O136" s="224"/>
      <c r="P136" s="224"/>
      <c r="Q136" s="224"/>
      <c r="R136" s="224"/>
      <c r="S136" s="224"/>
      <c r="T136" s="225"/>
      <c r="U136" s="224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114</v>
      </c>
      <c r="AF136" s="214">
        <v>0</v>
      </c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15"/>
      <c r="B137" s="221"/>
      <c r="C137" s="267" t="s">
        <v>248</v>
      </c>
      <c r="D137" s="226"/>
      <c r="E137" s="231">
        <v>13.174010000000001</v>
      </c>
      <c r="F137" s="234"/>
      <c r="G137" s="234"/>
      <c r="H137" s="234"/>
      <c r="I137" s="234"/>
      <c r="J137" s="234"/>
      <c r="K137" s="234"/>
      <c r="L137" s="234"/>
      <c r="M137" s="234"/>
      <c r="N137" s="224"/>
      <c r="O137" s="224"/>
      <c r="P137" s="224"/>
      <c r="Q137" s="224"/>
      <c r="R137" s="224"/>
      <c r="S137" s="224"/>
      <c r="T137" s="225"/>
      <c r="U137" s="224"/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114</v>
      </c>
      <c r="AF137" s="214">
        <v>0</v>
      </c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1"/>
      <c r="C138" s="267" t="s">
        <v>249</v>
      </c>
      <c r="D138" s="226"/>
      <c r="E138" s="231">
        <v>10.209</v>
      </c>
      <c r="F138" s="234"/>
      <c r="G138" s="234"/>
      <c r="H138" s="234"/>
      <c r="I138" s="234"/>
      <c r="J138" s="234"/>
      <c r="K138" s="234"/>
      <c r="L138" s="234"/>
      <c r="M138" s="234"/>
      <c r="N138" s="224"/>
      <c r="O138" s="224"/>
      <c r="P138" s="224"/>
      <c r="Q138" s="224"/>
      <c r="R138" s="224"/>
      <c r="S138" s="224"/>
      <c r="T138" s="225"/>
      <c r="U138" s="224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114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/>
      <c r="B139" s="221"/>
      <c r="C139" s="267" t="s">
        <v>250</v>
      </c>
      <c r="D139" s="226"/>
      <c r="E139" s="231">
        <v>0.6</v>
      </c>
      <c r="F139" s="234"/>
      <c r="G139" s="234"/>
      <c r="H139" s="234"/>
      <c r="I139" s="234"/>
      <c r="J139" s="234"/>
      <c r="K139" s="234"/>
      <c r="L139" s="234"/>
      <c r="M139" s="234"/>
      <c r="N139" s="224"/>
      <c r="O139" s="224"/>
      <c r="P139" s="224"/>
      <c r="Q139" s="224"/>
      <c r="R139" s="224"/>
      <c r="S139" s="224"/>
      <c r="T139" s="225"/>
      <c r="U139" s="224"/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114</v>
      </c>
      <c r="AF139" s="214">
        <v>0</v>
      </c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 x14ac:dyDescent="0.2">
      <c r="A140" s="215"/>
      <c r="B140" s="221"/>
      <c r="C140" s="267" t="s">
        <v>251</v>
      </c>
      <c r="D140" s="226"/>
      <c r="E140" s="231">
        <v>13.174010000000001</v>
      </c>
      <c r="F140" s="234"/>
      <c r="G140" s="234"/>
      <c r="H140" s="234"/>
      <c r="I140" s="234"/>
      <c r="J140" s="234"/>
      <c r="K140" s="234"/>
      <c r="L140" s="234"/>
      <c r="M140" s="234"/>
      <c r="N140" s="224"/>
      <c r="O140" s="224"/>
      <c r="P140" s="224"/>
      <c r="Q140" s="224"/>
      <c r="R140" s="224"/>
      <c r="S140" s="224"/>
      <c r="T140" s="225"/>
      <c r="U140" s="224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114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/>
      <c r="B141" s="221"/>
      <c r="C141" s="267" t="s">
        <v>249</v>
      </c>
      <c r="D141" s="226"/>
      <c r="E141" s="231">
        <v>10.209</v>
      </c>
      <c r="F141" s="234"/>
      <c r="G141" s="234"/>
      <c r="H141" s="234"/>
      <c r="I141" s="234"/>
      <c r="J141" s="234"/>
      <c r="K141" s="234"/>
      <c r="L141" s="234"/>
      <c r="M141" s="234"/>
      <c r="N141" s="224"/>
      <c r="O141" s="224"/>
      <c r="P141" s="224"/>
      <c r="Q141" s="224"/>
      <c r="R141" s="224"/>
      <c r="S141" s="224"/>
      <c r="T141" s="225"/>
      <c r="U141" s="224"/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114</v>
      </c>
      <c r="AF141" s="214">
        <v>0</v>
      </c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/>
      <c r="B142" s="221"/>
      <c r="C142" s="267" t="s">
        <v>250</v>
      </c>
      <c r="D142" s="226"/>
      <c r="E142" s="231">
        <v>0.6</v>
      </c>
      <c r="F142" s="234"/>
      <c r="G142" s="234"/>
      <c r="H142" s="234"/>
      <c r="I142" s="234"/>
      <c r="J142" s="234"/>
      <c r="K142" s="234"/>
      <c r="L142" s="234"/>
      <c r="M142" s="234"/>
      <c r="N142" s="224"/>
      <c r="O142" s="224"/>
      <c r="P142" s="224"/>
      <c r="Q142" s="224"/>
      <c r="R142" s="224"/>
      <c r="S142" s="224"/>
      <c r="T142" s="225"/>
      <c r="U142" s="224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114</v>
      </c>
      <c r="AF142" s="214">
        <v>0</v>
      </c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>
        <v>37</v>
      </c>
      <c r="B143" s="221" t="s">
        <v>254</v>
      </c>
      <c r="C143" s="266" t="s">
        <v>255</v>
      </c>
      <c r="D143" s="223" t="s">
        <v>111</v>
      </c>
      <c r="E143" s="230">
        <v>71.11497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15</v>
      </c>
      <c r="M143" s="234">
        <f>G143*(1+L143/100)</f>
        <v>0</v>
      </c>
      <c r="N143" s="224">
        <v>0</v>
      </c>
      <c r="O143" s="224">
        <f>ROUND(E143*N143,5)</f>
        <v>0</v>
      </c>
      <c r="P143" s="224">
        <v>0</v>
      </c>
      <c r="Q143" s="224">
        <f>ROUND(E143*P143,5)</f>
        <v>0</v>
      </c>
      <c r="R143" s="224"/>
      <c r="S143" s="224"/>
      <c r="T143" s="225">
        <v>0</v>
      </c>
      <c r="U143" s="224">
        <f>ROUND(E143*T143,2)</f>
        <v>0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128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1" x14ac:dyDescent="0.2">
      <c r="A144" s="215"/>
      <c r="B144" s="221"/>
      <c r="C144" s="267" t="s">
        <v>245</v>
      </c>
      <c r="D144" s="226"/>
      <c r="E144" s="231">
        <v>16.016999999999999</v>
      </c>
      <c r="F144" s="234"/>
      <c r="G144" s="234"/>
      <c r="H144" s="234"/>
      <c r="I144" s="234"/>
      <c r="J144" s="234"/>
      <c r="K144" s="234"/>
      <c r="L144" s="234"/>
      <c r="M144" s="234"/>
      <c r="N144" s="224"/>
      <c r="O144" s="224"/>
      <c r="P144" s="224"/>
      <c r="Q144" s="224"/>
      <c r="R144" s="224"/>
      <c r="S144" s="224"/>
      <c r="T144" s="225"/>
      <c r="U144" s="224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114</v>
      </c>
      <c r="AF144" s="214">
        <v>0</v>
      </c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/>
      <c r="B145" s="221"/>
      <c r="C145" s="267" t="s">
        <v>246</v>
      </c>
      <c r="D145" s="226"/>
      <c r="E145" s="231">
        <v>3.33975</v>
      </c>
      <c r="F145" s="234"/>
      <c r="G145" s="234"/>
      <c r="H145" s="234"/>
      <c r="I145" s="234"/>
      <c r="J145" s="234"/>
      <c r="K145" s="234"/>
      <c r="L145" s="234"/>
      <c r="M145" s="234"/>
      <c r="N145" s="224"/>
      <c r="O145" s="224"/>
      <c r="P145" s="224"/>
      <c r="Q145" s="224"/>
      <c r="R145" s="224"/>
      <c r="S145" s="224"/>
      <c r="T145" s="225"/>
      <c r="U145" s="224"/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114</v>
      </c>
      <c r="AF145" s="214">
        <v>0</v>
      </c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15"/>
      <c r="B146" s="221"/>
      <c r="C146" s="267" t="s">
        <v>247</v>
      </c>
      <c r="D146" s="226"/>
      <c r="E146" s="231">
        <v>3.7921999999999998</v>
      </c>
      <c r="F146" s="234"/>
      <c r="G146" s="234"/>
      <c r="H146" s="234"/>
      <c r="I146" s="234"/>
      <c r="J146" s="234"/>
      <c r="K146" s="234"/>
      <c r="L146" s="234"/>
      <c r="M146" s="234"/>
      <c r="N146" s="224"/>
      <c r="O146" s="224"/>
      <c r="P146" s="224"/>
      <c r="Q146" s="224"/>
      <c r="R146" s="224"/>
      <c r="S146" s="224"/>
      <c r="T146" s="225"/>
      <c r="U146" s="224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114</v>
      </c>
      <c r="AF146" s="214">
        <v>0</v>
      </c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2.5" outlineLevel="1" x14ac:dyDescent="0.2">
      <c r="A147" s="215"/>
      <c r="B147" s="221"/>
      <c r="C147" s="267" t="s">
        <v>248</v>
      </c>
      <c r="D147" s="226"/>
      <c r="E147" s="231">
        <v>13.174010000000001</v>
      </c>
      <c r="F147" s="234"/>
      <c r="G147" s="234"/>
      <c r="H147" s="234"/>
      <c r="I147" s="234"/>
      <c r="J147" s="234"/>
      <c r="K147" s="234"/>
      <c r="L147" s="234"/>
      <c r="M147" s="234"/>
      <c r="N147" s="224"/>
      <c r="O147" s="224"/>
      <c r="P147" s="224"/>
      <c r="Q147" s="224"/>
      <c r="R147" s="224"/>
      <c r="S147" s="224"/>
      <c r="T147" s="225"/>
      <c r="U147" s="224"/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114</v>
      </c>
      <c r="AF147" s="214">
        <v>0</v>
      </c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/>
      <c r="B148" s="221"/>
      <c r="C148" s="267" t="s">
        <v>249</v>
      </c>
      <c r="D148" s="226"/>
      <c r="E148" s="231">
        <v>10.209</v>
      </c>
      <c r="F148" s="234"/>
      <c r="G148" s="234"/>
      <c r="H148" s="234"/>
      <c r="I148" s="234"/>
      <c r="J148" s="234"/>
      <c r="K148" s="234"/>
      <c r="L148" s="234"/>
      <c r="M148" s="234"/>
      <c r="N148" s="224"/>
      <c r="O148" s="224"/>
      <c r="P148" s="224"/>
      <c r="Q148" s="224"/>
      <c r="R148" s="224"/>
      <c r="S148" s="224"/>
      <c r="T148" s="225"/>
      <c r="U148" s="224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114</v>
      </c>
      <c r="AF148" s="214">
        <v>0</v>
      </c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/>
      <c r="B149" s="221"/>
      <c r="C149" s="267" t="s">
        <v>250</v>
      </c>
      <c r="D149" s="226"/>
      <c r="E149" s="231">
        <v>0.6</v>
      </c>
      <c r="F149" s="234"/>
      <c r="G149" s="234"/>
      <c r="H149" s="234"/>
      <c r="I149" s="234"/>
      <c r="J149" s="234"/>
      <c r="K149" s="234"/>
      <c r="L149" s="234"/>
      <c r="M149" s="234"/>
      <c r="N149" s="224"/>
      <c r="O149" s="224"/>
      <c r="P149" s="224"/>
      <c r="Q149" s="224"/>
      <c r="R149" s="224"/>
      <c r="S149" s="224"/>
      <c r="T149" s="225"/>
      <c r="U149" s="224"/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114</v>
      </c>
      <c r="AF149" s="214">
        <v>0</v>
      </c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15"/>
      <c r="B150" s="221"/>
      <c r="C150" s="267" t="s">
        <v>251</v>
      </c>
      <c r="D150" s="226"/>
      <c r="E150" s="231">
        <v>13.174010000000001</v>
      </c>
      <c r="F150" s="234"/>
      <c r="G150" s="234"/>
      <c r="H150" s="234"/>
      <c r="I150" s="234"/>
      <c r="J150" s="234"/>
      <c r="K150" s="234"/>
      <c r="L150" s="234"/>
      <c r="M150" s="234"/>
      <c r="N150" s="224"/>
      <c r="O150" s="224"/>
      <c r="P150" s="224"/>
      <c r="Q150" s="224"/>
      <c r="R150" s="224"/>
      <c r="S150" s="224"/>
      <c r="T150" s="225"/>
      <c r="U150" s="224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114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/>
      <c r="B151" s="221"/>
      <c r="C151" s="267" t="s">
        <v>249</v>
      </c>
      <c r="D151" s="226"/>
      <c r="E151" s="231">
        <v>10.209</v>
      </c>
      <c r="F151" s="234"/>
      <c r="G151" s="234"/>
      <c r="H151" s="234"/>
      <c r="I151" s="234"/>
      <c r="J151" s="234"/>
      <c r="K151" s="234"/>
      <c r="L151" s="234"/>
      <c r="M151" s="234"/>
      <c r="N151" s="224"/>
      <c r="O151" s="224"/>
      <c r="P151" s="224"/>
      <c r="Q151" s="224"/>
      <c r="R151" s="224"/>
      <c r="S151" s="224"/>
      <c r="T151" s="225"/>
      <c r="U151" s="224"/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114</v>
      </c>
      <c r="AF151" s="214">
        <v>0</v>
      </c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/>
      <c r="B152" s="221"/>
      <c r="C152" s="267" t="s">
        <v>250</v>
      </c>
      <c r="D152" s="226"/>
      <c r="E152" s="231">
        <v>0.6</v>
      </c>
      <c r="F152" s="234"/>
      <c r="G152" s="234"/>
      <c r="H152" s="234"/>
      <c r="I152" s="234"/>
      <c r="J152" s="234"/>
      <c r="K152" s="234"/>
      <c r="L152" s="234"/>
      <c r="M152" s="234"/>
      <c r="N152" s="224"/>
      <c r="O152" s="224"/>
      <c r="P152" s="224"/>
      <c r="Q152" s="224"/>
      <c r="R152" s="224"/>
      <c r="S152" s="224"/>
      <c r="T152" s="225"/>
      <c r="U152" s="224"/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114</v>
      </c>
      <c r="AF152" s="214">
        <v>0</v>
      </c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>
        <v>38</v>
      </c>
      <c r="B153" s="221" t="s">
        <v>256</v>
      </c>
      <c r="C153" s="266" t="s">
        <v>257</v>
      </c>
      <c r="D153" s="223" t="s">
        <v>133</v>
      </c>
      <c r="E153" s="230">
        <v>162.19999999999999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15</v>
      </c>
      <c r="M153" s="234">
        <f>G153*(1+L153/100)</f>
        <v>0</v>
      </c>
      <c r="N153" s="224">
        <v>0</v>
      </c>
      <c r="O153" s="224">
        <f>ROUND(E153*N153,5)</f>
        <v>0</v>
      </c>
      <c r="P153" s="224">
        <v>0</v>
      </c>
      <c r="Q153" s="224">
        <f>ROUND(E153*P153,5)</f>
        <v>0</v>
      </c>
      <c r="R153" s="224"/>
      <c r="S153" s="224"/>
      <c r="T153" s="225">
        <v>0</v>
      </c>
      <c r="U153" s="224">
        <f>ROUND(E153*T153,2)</f>
        <v>0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128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/>
      <c r="B154" s="221"/>
      <c r="C154" s="267" t="s">
        <v>258</v>
      </c>
      <c r="D154" s="226"/>
      <c r="E154" s="231">
        <v>54.2</v>
      </c>
      <c r="F154" s="234"/>
      <c r="G154" s="234"/>
      <c r="H154" s="234"/>
      <c r="I154" s="234"/>
      <c r="J154" s="234"/>
      <c r="K154" s="234"/>
      <c r="L154" s="234"/>
      <c r="M154" s="234"/>
      <c r="N154" s="224"/>
      <c r="O154" s="224"/>
      <c r="P154" s="224"/>
      <c r="Q154" s="224"/>
      <c r="R154" s="224"/>
      <c r="S154" s="224"/>
      <c r="T154" s="225"/>
      <c r="U154" s="224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114</v>
      </c>
      <c r="AF154" s="214">
        <v>0</v>
      </c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/>
      <c r="B155" s="221"/>
      <c r="C155" s="267" t="s">
        <v>259</v>
      </c>
      <c r="D155" s="226"/>
      <c r="E155" s="231">
        <v>54</v>
      </c>
      <c r="F155" s="234"/>
      <c r="G155" s="234"/>
      <c r="H155" s="234"/>
      <c r="I155" s="234"/>
      <c r="J155" s="234"/>
      <c r="K155" s="234"/>
      <c r="L155" s="234"/>
      <c r="M155" s="234"/>
      <c r="N155" s="224"/>
      <c r="O155" s="224"/>
      <c r="P155" s="224"/>
      <c r="Q155" s="224"/>
      <c r="R155" s="224"/>
      <c r="S155" s="224"/>
      <c r="T155" s="225"/>
      <c r="U155" s="224"/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114</v>
      </c>
      <c r="AF155" s="214">
        <v>0</v>
      </c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/>
      <c r="B156" s="221"/>
      <c r="C156" s="267" t="s">
        <v>260</v>
      </c>
      <c r="D156" s="226"/>
      <c r="E156" s="231">
        <v>54</v>
      </c>
      <c r="F156" s="234"/>
      <c r="G156" s="234"/>
      <c r="H156" s="234"/>
      <c r="I156" s="234"/>
      <c r="J156" s="234"/>
      <c r="K156" s="234"/>
      <c r="L156" s="234"/>
      <c r="M156" s="234"/>
      <c r="N156" s="224"/>
      <c r="O156" s="224"/>
      <c r="P156" s="224"/>
      <c r="Q156" s="224"/>
      <c r="R156" s="224"/>
      <c r="S156" s="224"/>
      <c r="T156" s="225"/>
      <c r="U156" s="224"/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114</v>
      </c>
      <c r="AF156" s="214">
        <v>0</v>
      </c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15">
        <v>39</v>
      </c>
      <c r="B157" s="221" t="s">
        <v>261</v>
      </c>
      <c r="C157" s="266" t="s">
        <v>262</v>
      </c>
      <c r="D157" s="223" t="s">
        <v>0</v>
      </c>
      <c r="E157" s="230">
        <v>6.8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15</v>
      </c>
      <c r="M157" s="234">
        <f>G157*(1+L157/100)</f>
        <v>0</v>
      </c>
      <c r="N157" s="224">
        <v>0</v>
      </c>
      <c r="O157" s="224">
        <f>ROUND(E157*N157,5)</f>
        <v>0</v>
      </c>
      <c r="P157" s="224">
        <v>0</v>
      </c>
      <c r="Q157" s="224">
        <f>ROUND(E157*P157,5)</f>
        <v>0</v>
      </c>
      <c r="R157" s="224"/>
      <c r="S157" s="224"/>
      <c r="T157" s="225">
        <v>0</v>
      </c>
      <c r="U157" s="224">
        <f>ROUND(E157*T157,2)</f>
        <v>0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128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x14ac:dyDescent="0.2">
      <c r="A158" s="216" t="s">
        <v>107</v>
      </c>
      <c r="B158" s="222" t="s">
        <v>72</v>
      </c>
      <c r="C158" s="268" t="s">
        <v>73</v>
      </c>
      <c r="D158" s="227"/>
      <c r="E158" s="232"/>
      <c r="F158" s="235"/>
      <c r="G158" s="235">
        <f>SUMIF(AE159:AE179,"&lt;&gt;NOR",G159:G179)</f>
        <v>0</v>
      </c>
      <c r="H158" s="235"/>
      <c r="I158" s="235">
        <f>SUM(I159:I179)</f>
        <v>0</v>
      </c>
      <c r="J158" s="235"/>
      <c r="K158" s="235">
        <f>SUM(K159:K179)</f>
        <v>0</v>
      </c>
      <c r="L158" s="235"/>
      <c r="M158" s="235">
        <f>SUM(M159:M179)</f>
        <v>0</v>
      </c>
      <c r="N158" s="228"/>
      <c r="O158" s="228">
        <f>SUM(O159:O179)</f>
        <v>0</v>
      </c>
      <c r="P158" s="228"/>
      <c r="Q158" s="228">
        <f>SUM(Q159:Q179)</f>
        <v>0</v>
      </c>
      <c r="R158" s="228"/>
      <c r="S158" s="228"/>
      <c r="T158" s="229"/>
      <c r="U158" s="228">
        <f>SUM(U159:U179)</f>
        <v>0</v>
      </c>
      <c r="AE158" t="s">
        <v>108</v>
      </c>
    </row>
    <row r="159" spans="1:60" outlineLevel="1" x14ac:dyDescent="0.2">
      <c r="A159" s="215">
        <v>40</v>
      </c>
      <c r="B159" s="221" t="s">
        <v>263</v>
      </c>
      <c r="C159" s="266" t="s">
        <v>264</v>
      </c>
      <c r="D159" s="223" t="s">
        <v>111</v>
      </c>
      <c r="E159" s="230">
        <v>262.2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15</v>
      </c>
      <c r="M159" s="234">
        <f>G159*(1+L159/100)</f>
        <v>0</v>
      </c>
      <c r="N159" s="224">
        <v>0</v>
      </c>
      <c r="O159" s="224">
        <f>ROUND(E159*N159,5)</f>
        <v>0</v>
      </c>
      <c r="P159" s="224">
        <v>0</v>
      </c>
      <c r="Q159" s="224">
        <f>ROUND(E159*P159,5)</f>
        <v>0</v>
      </c>
      <c r="R159" s="224"/>
      <c r="S159" s="224"/>
      <c r="T159" s="225">
        <v>0</v>
      </c>
      <c r="U159" s="224">
        <f>ROUND(E159*T159,2)</f>
        <v>0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128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/>
      <c r="B160" s="221"/>
      <c r="C160" s="267" t="s">
        <v>265</v>
      </c>
      <c r="D160" s="226"/>
      <c r="E160" s="231">
        <v>60.4</v>
      </c>
      <c r="F160" s="234"/>
      <c r="G160" s="234"/>
      <c r="H160" s="234"/>
      <c r="I160" s="234"/>
      <c r="J160" s="234"/>
      <c r="K160" s="234"/>
      <c r="L160" s="234"/>
      <c r="M160" s="234"/>
      <c r="N160" s="224"/>
      <c r="O160" s="224"/>
      <c r="P160" s="224"/>
      <c r="Q160" s="224"/>
      <c r="R160" s="224"/>
      <c r="S160" s="224"/>
      <c r="T160" s="225"/>
      <c r="U160" s="224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114</v>
      </c>
      <c r="AF160" s="214">
        <v>0</v>
      </c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15"/>
      <c r="B161" s="221"/>
      <c r="C161" s="267" t="s">
        <v>266</v>
      </c>
      <c r="D161" s="226"/>
      <c r="E161" s="231">
        <v>100.9</v>
      </c>
      <c r="F161" s="234"/>
      <c r="G161" s="234"/>
      <c r="H161" s="234"/>
      <c r="I161" s="234"/>
      <c r="J161" s="234"/>
      <c r="K161" s="234"/>
      <c r="L161" s="234"/>
      <c r="M161" s="234"/>
      <c r="N161" s="224"/>
      <c r="O161" s="224"/>
      <c r="P161" s="224"/>
      <c r="Q161" s="224"/>
      <c r="R161" s="224"/>
      <c r="S161" s="224"/>
      <c r="T161" s="225"/>
      <c r="U161" s="22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114</v>
      </c>
      <c r="AF161" s="214">
        <v>0</v>
      </c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15"/>
      <c r="B162" s="221"/>
      <c r="C162" s="267" t="s">
        <v>267</v>
      </c>
      <c r="D162" s="226"/>
      <c r="E162" s="231">
        <v>100.9</v>
      </c>
      <c r="F162" s="234"/>
      <c r="G162" s="234"/>
      <c r="H162" s="234"/>
      <c r="I162" s="234"/>
      <c r="J162" s="234"/>
      <c r="K162" s="234"/>
      <c r="L162" s="234"/>
      <c r="M162" s="234"/>
      <c r="N162" s="224"/>
      <c r="O162" s="224"/>
      <c r="P162" s="224"/>
      <c r="Q162" s="224"/>
      <c r="R162" s="224"/>
      <c r="S162" s="224"/>
      <c r="T162" s="225"/>
      <c r="U162" s="224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114</v>
      </c>
      <c r="AF162" s="214">
        <v>0</v>
      </c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ht="22.5" outlineLevel="1" x14ac:dyDescent="0.2">
      <c r="A163" s="215">
        <v>41</v>
      </c>
      <c r="B163" s="221" t="s">
        <v>268</v>
      </c>
      <c r="C163" s="266" t="s">
        <v>269</v>
      </c>
      <c r="D163" s="223" t="s">
        <v>111</v>
      </c>
      <c r="E163" s="230">
        <v>262.2</v>
      </c>
      <c r="F163" s="233"/>
      <c r="G163" s="234">
        <f>ROUND(E163*F163,2)</f>
        <v>0</v>
      </c>
      <c r="H163" s="233"/>
      <c r="I163" s="234">
        <f>ROUND(E163*H163,2)</f>
        <v>0</v>
      </c>
      <c r="J163" s="233"/>
      <c r="K163" s="234">
        <f>ROUND(E163*J163,2)</f>
        <v>0</v>
      </c>
      <c r="L163" s="234">
        <v>15</v>
      </c>
      <c r="M163" s="234">
        <f>G163*(1+L163/100)</f>
        <v>0</v>
      </c>
      <c r="N163" s="224">
        <v>0</v>
      </c>
      <c r="O163" s="224">
        <f>ROUND(E163*N163,5)</f>
        <v>0</v>
      </c>
      <c r="P163" s="224">
        <v>0</v>
      </c>
      <c r="Q163" s="224">
        <f>ROUND(E163*P163,5)</f>
        <v>0</v>
      </c>
      <c r="R163" s="224"/>
      <c r="S163" s="224"/>
      <c r="T163" s="225">
        <v>0</v>
      </c>
      <c r="U163" s="224">
        <f>ROUND(E163*T163,2)</f>
        <v>0</v>
      </c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128</v>
      </c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/>
      <c r="B164" s="221"/>
      <c r="C164" s="267" t="s">
        <v>265</v>
      </c>
      <c r="D164" s="226"/>
      <c r="E164" s="231">
        <v>60.4</v>
      </c>
      <c r="F164" s="234"/>
      <c r="G164" s="234"/>
      <c r="H164" s="234"/>
      <c r="I164" s="234"/>
      <c r="J164" s="234"/>
      <c r="K164" s="234"/>
      <c r="L164" s="234"/>
      <c r="M164" s="234"/>
      <c r="N164" s="224"/>
      <c r="O164" s="224"/>
      <c r="P164" s="224"/>
      <c r="Q164" s="224"/>
      <c r="R164" s="224"/>
      <c r="S164" s="224"/>
      <c r="T164" s="225"/>
      <c r="U164" s="224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114</v>
      </c>
      <c r="AF164" s="214">
        <v>0</v>
      </c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15"/>
      <c r="B165" s="221"/>
      <c r="C165" s="267" t="s">
        <v>266</v>
      </c>
      <c r="D165" s="226"/>
      <c r="E165" s="231">
        <v>100.9</v>
      </c>
      <c r="F165" s="234"/>
      <c r="G165" s="234"/>
      <c r="H165" s="234"/>
      <c r="I165" s="234"/>
      <c r="J165" s="234"/>
      <c r="K165" s="234"/>
      <c r="L165" s="234"/>
      <c r="M165" s="234"/>
      <c r="N165" s="224"/>
      <c r="O165" s="224"/>
      <c r="P165" s="224"/>
      <c r="Q165" s="224"/>
      <c r="R165" s="224"/>
      <c r="S165" s="224"/>
      <c r="T165" s="225"/>
      <c r="U165" s="224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114</v>
      </c>
      <c r="AF165" s="214">
        <v>0</v>
      </c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15"/>
      <c r="B166" s="221"/>
      <c r="C166" s="267" t="s">
        <v>267</v>
      </c>
      <c r="D166" s="226"/>
      <c r="E166" s="231">
        <v>100.9</v>
      </c>
      <c r="F166" s="234"/>
      <c r="G166" s="234"/>
      <c r="H166" s="234"/>
      <c r="I166" s="234"/>
      <c r="J166" s="234"/>
      <c r="K166" s="234"/>
      <c r="L166" s="234"/>
      <c r="M166" s="234"/>
      <c r="N166" s="224"/>
      <c r="O166" s="224"/>
      <c r="P166" s="224"/>
      <c r="Q166" s="224"/>
      <c r="R166" s="224"/>
      <c r="S166" s="224"/>
      <c r="T166" s="225"/>
      <c r="U166" s="224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114</v>
      </c>
      <c r="AF166" s="214">
        <v>0</v>
      </c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>
        <v>42</v>
      </c>
      <c r="B167" s="221" t="s">
        <v>270</v>
      </c>
      <c r="C167" s="266" t="s">
        <v>271</v>
      </c>
      <c r="D167" s="223" t="s">
        <v>111</v>
      </c>
      <c r="E167" s="230">
        <v>262.2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34">
        <v>15</v>
      </c>
      <c r="M167" s="234">
        <f>G167*(1+L167/100)</f>
        <v>0</v>
      </c>
      <c r="N167" s="224">
        <v>0</v>
      </c>
      <c r="O167" s="224">
        <f>ROUND(E167*N167,5)</f>
        <v>0</v>
      </c>
      <c r="P167" s="224">
        <v>0</v>
      </c>
      <c r="Q167" s="224">
        <f>ROUND(E167*P167,5)</f>
        <v>0</v>
      </c>
      <c r="R167" s="224"/>
      <c r="S167" s="224"/>
      <c r="T167" s="225">
        <v>0</v>
      </c>
      <c r="U167" s="224">
        <f>ROUND(E167*T167,2)</f>
        <v>0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128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15"/>
      <c r="B168" s="221"/>
      <c r="C168" s="267" t="s">
        <v>265</v>
      </c>
      <c r="D168" s="226"/>
      <c r="E168" s="231">
        <v>60.4</v>
      </c>
      <c r="F168" s="234"/>
      <c r="G168" s="234"/>
      <c r="H168" s="234"/>
      <c r="I168" s="234"/>
      <c r="J168" s="234"/>
      <c r="K168" s="234"/>
      <c r="L168" s="234"/>
      <c r="M168" s="234"/>
      <c r="N168" s="224"/>
      <c r="O168" s="224"/>
      <c r="P168" s="224"/>
      <c r="Q168" s="224"/>
      <c r="R168" s="224"/>
      <c r="S168" s="224"/>
      <c r="T168" s="225"/>
      <c r="U168" s="224"/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114</v>
      </c>
      <c r="AF168" s="214">
        <v>0</v>
      </c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15"/>
      <c r="B169" s="221"/>
      <c r="C169" s="267" t="s">
        <v>266</v>
      </c>
      <c r="D169" s="226"/>
      <c r="E169" s="231">
        <v>100.9</v>
      </c>
      <c r="F169" s="234"/>
      <c r="G169" s="234"/>
      <c r="H169" s="234"/>
      <c r="I169" s="234"/>
      <c r="J169" s="234"/>
      <c r="K169" s="234"/>
      <c r="L169" s="234"/>
      <c r="M169" s="234"/>
      <c r="N169" s="224"/>
      <c r="O169" s="224"/>
      <c r="P169" s="224"/>
      <c r="Q169" s="224"/>
      <c r="R169" s="224"/>
      <c r="S169" s="224"/>
      <c r="T169" s="225"/>
      <c r="U169" s="224"/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114</v>
      </c>
      <c r="AF169" s="214">
        <v>0</v>
      </c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/>
      <c r="B170" s="221"/>
      <c r="C170" s="267" t="s">
        <v>267</v>
      </c>
      <c r="D170" s="226"/>
      <c r="E170" s="231">
        <v>100.9</v>
      </c>
      <c r="F170" s="234"/>
      <c r="G170" s="234"/>
      <c r="H170" s="234"/>
      <c r="I170" s="234"/>
      <c r="J170" s="234"/>
      <c r="K170" s="234"/>
      <c r="L170" s="234"/>
      <c r="M170" s="234"/>
      <c r="N170" s="224"/>
      <c r="O170" s="224"/>
      <c r="P170" s="224"/>
      <c r="Q170" s="224"/>
      <c r="R170" s="224"/>
      <c r="S170" s="224"/>
      <c r="T170" s="225"/>
      <c r="U170" s="224"/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114</v>
      </c>
      <c r="AF170" s="214">
        <v>0</v>
      </c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15">
        <v>43</v>
      </c>
      <c r="B171" s="221" t="s">
        <v>272</v>
      </c>
      <c r="C171" s="266" t="s">
        <v>273</v>
      </c>
      <c r="D171" s="223" t="s">
        <v>138</v>
      </c>
      <c r="E171" s="230">
        <v>99</v>
      </c>
      <c r="F171" s="233"/>
      <c r="G171" s="234">
        <f>ROUND(E171*F171,2)</f>
        <v>0</v>
      </c>
      <c r="H171" s="233"/>
      <c r="I171" s="234">
        <f>ROUND(E171*H171,2)</f>
        <v>0</v>
      </c>
      <c r="J171" s="233"/>
      <c r="K171" s="234">
        <f>ROUND(E171*J171,2)</f>
        <v>0</v>
      </c>
      <c r="L171" s="234">
        <v>15</v>
      </c>
      <c r="M171" s="234">
        <f>G171*(1+L171/100)</f>
        <v>0</v>
      </c>
      <c r="N171" s="224">
        <v>0</v>
      </c>
      <c r="O171" s="224">
        <f>ROUND(E171*N171,5)</f>
        <v>0</v>
      </c>
      <c r="P171" s="224">
        <v>0</v>
      </c>
      <c r="Q171" s="224">
        <f>ROUND(E171*P171,5)</f>
        <v>0</v>
      </c>
      <c r="R171" s="224"/>
      <c r="S171" s="224"/>
      <c r="T171" s="225">
        <v>0</v>
      </c>
      <c r="U171" s="224">
        <f>ROUND(E171*T171,2)</f>
        <v>0</v>
      </c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128</v>
      </c>
      <c r="AF171" s="214"/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/>
      <c r="B172" s="221"/>
      <c r="C172" s="267" t="s">
        <v>274</v>
      </c>
      <c r="D172" s="226"/>
      <c r="E172" s="231">
        <v>21</v>
      </c>
      <c r="F172" s="234"/>
      <c r="G172" s="234"/>
      <c r="H172" s="234"/>
      <c r="I172" s="234"/>
      <c r="J172" s="234"/>
      <c r="K172" s="234"/>
      <c r="L172" s="234"/>
      <c r="M172" s="234"/>
      <c r="N172" s="224"/>
      <c r="O172" s="224"/>
      <c r="P172" s="224"/>
      <c r="Q172" s="224"/>
      <c r="R172" s="224"/>
      <c r="S172" s="224"/>
      <c r="T172" s="225"/>
      <c r="U172" s="224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114</v>
      </c>
      <c r="AF172" s="214">
        <v>0</v>
      </c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/>
      <c r="B173" s="221"/>
      <c r="C173" s="267" t="s">
        <v>275</v>
      </c>
      <c r="D173" s="226"/>
      <c r="E173" s="231">
        <v>39</v>
      </c>
      <c r="F173" s="234"/>
      <c r="G173" s="234"/>
      <c r="H173" s="234"/>
      <c r="I173" s="234"/>
      <c r="J173" s="234"/>
      <c r="K173" s="234"/>
      <c r="L173" s="234"/>
      <c r="M173" s="234"/>
      <c r="N173" s="224"/>
      <c r="O173" s="224"/>
      <c r="P173" s="224"/>
      <c r="Q173" s="224"/>
      <c r="R173" s="224"/>
      <c r="S173" s="224"/>
      <c r="T173" s="225"/>
      <c r="U173" s="224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114</v>
      </c>
      <c r="AF173" s="214">
        <v>0</v>
      </c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/>
      <c r="B174" s="221"/>
      <c r="C174" s="267" t="s">
        <v>276</v>
      </c>
      <c r="D174" s="226"/>
      <c r="E174" s="231">
        <v>39</v>
      </c>
      <c r="F174" s="234"/>
      <c r="G174" s="234"/>
      <c r="H174" s="234"/>
      <c r="I174" s="234"/>
      <c r="J174" s="234"/>
      <c r="K174" s="234"/>
      <c r="L174" s="234"/>
      <c r="M174" s="234"/>
      <c r="N174" s="224"/>
      <c r="O174" s="224"/>
      <c r="P174" s="224"/>
      <c r="Q174" s="224"/>
      <c r="R174" s="224"/>
      <c r="S174" s="224"/>
      <c r="T174" s="225"/>
      <c r="U174" s="224"/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114</v>
      </c>
      <c r="AF174" s="214">
        <v>0</v>
      </c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ht="22.5" outlineLevel="1" x14ac:dyDescent="0.2">
      <c r="A175" s="215">
        <v>44</v>
      </c>
      <c r="B175" s="221" t="s">
        <v>277</v>
      </c>
      <c r="C175" s="266" t="s">
        <v>278</v>
      </c>
      <c r="D175" s="223" t="s">
        <v>133</v>
      </c>
      <c r="E175" s="230">
        <v>32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15</v>
      </c>
      <c r="M175" s="234">
        <f>G175*(1+L175/100)</f>
        <v>0</v>
      </c>
      <c r="N175" s="224">
        <v>0</v>
      </c>
      <c r="O175" s="224">
        <f>ROUND(E175*N175,5)</f>
        <v>0</v>
      </c>
      <c r="P175" s="224">
        <v>0</v>
      </c>
      <c r="Q175" s="224">
        <f>ROUND(E175*P175,5)</f>
        <v>0</v>
      </c>
      <c r="R175" s="224"/>
      <c r="S175" s="224"/>
      <c r="T175" s="225">
        <v>0</v>
      </c>
      <c r="U175" s="224">
        <f>ROUND(E175*T175,2)</f>
        <v>0</v>
      </c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128</v>
      </c>
      <c r="AF175" s="214"/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15"/>
      <c r="B176" s="221"/>
      <c r="C176" s="267" t="s">
        <v>279</v>
      </c>
      <c r="D176" s="226"/>
      <c r="E176" s="231">
        <v>10</v>
      </c>
      <c r="F176" s="234"/>
      <c r="G176" s="234"/>
      <c r="H176" s="234"/>
      <c r="I176" s="234"/>
      <c r="J176" s="234"/>
      <c r="K176" s="234"/>
      <c r="L176" s="234"/>
      <c r="M176" s="234"/>
      <c r="N176" s="224"/>
      <c r="O176" s="224"/>
      <c r="P176" s="224"/>
      <c r="Q176" s="224"/>
      <c r="R176" s="224"/>
      <c r="S176" s="224"/>
      <c r="T176" s="225"/>
      <c r="U176" s="224"/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 t="s">
        <v>114</v>
      </c>
      <c r="AF176" s="214">
        <v>0</v>
      </c>
      <c r="AG176" s="214"/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15"/>
      <c r="B177" s="221"/>
      <c r="C177" s="267" t="s">
        <v>280</v>
      </c>
      <c r="D177" s="226"/>
      <c r="E177" s="231">
        <v>11</v>
      </c>
      <c r="F177" s="234"/>
      <c r="G177" s="234"/>
      <c r="H177" s="234"/>
      <c r="I177" s="234"/>
      <c r="J177" s="234"/>
      <c r="K177" s="234"/>
      <c r="L177" s="234"/>
      <c r="M177" s="234"/>
      <c r="N177" s="224"/>
      <c r="O177" s="224"/>
      <c r="P177" s="224"/>
      <c r="Q177" s="224"/>
      <c r="R177" s="224"/>
      <c r="S177" s="224"/>
      <c r="T177" s="225"/>
      <c r="U177" s="224"/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114</v>
      </c>
      <c r="AF177" s="214">
        <v>0</v>
      </c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15"/>
      <c r="B178" s="221"/>
      <c r="C178" s="267" t="s">
        <v>281</v>
      </c>
      <c r="D178" s="226"/>
      <c r="E178" s="231">
        <v>11</v>
      </c>
      <c r="F178" s="234"/>
      <c r="G178" s="234"/>
      <c r="H178" s="234"/>
      <c r="I178" s="234"/>
      <c r="J178" s="234"/>
      <c r="K178" s="234"/>
      <c r="L178" s="234"/>
      <c r="M178" s="234"/>
      <c r="N178" s="224"/>
      <c r="O178" s="224"/>
      <c r="P178" s="224"/>
      <c r="Q178" s="224"/>
      <c r="R178" s="224"/>
      <c r="S178" s="224"/>
      <c r="T178" s="225"/>
      <c r="U178" s="224"/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114</v>
      </c>
      <c r="AF178" s="214">
        <v>0</v>
      </c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15">
        <v>45</v>
      </c>
      <c r="B179" s="221" t="s">
        <v>282</v>
      </c>
      <c r="C179" s="266" t="s">
        <v>283</v>
      </c>
      <c r="D179" s="223" t="s">
        <v>0</v>
      </c>
      <c r="E179" s="230">
        <v>28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34">
        <v>15</v>
      </c>
      <c r="M179" s="234">
        <f>G179*(1+L179/100)</f>
        <v>0</v>
      </c>
      <c r="N179" s="224">
        <v>0</v>
      </c>
      <c r="O179" s="224">
        <f>ROUND(E179*N179,5)</f>
        <v>0</v>
      </c>
      <c r="P179" s="224">
        <v>0</v>
      </c>
      <c r="Q179" s="224">
        <f>ROUND(E179*P179,5)</f>
        <v>0</v>
      </c>
      <c r="R179" s="224"/>
      <c r="S179" s="224"/>
      <c r="T179" s="225">
        <v>0</v>
      </c>
      <c r="U179" s="224">
        <f>ROUND(E179*T179,2)</f>
        <v>0</v>
      </c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128</v>
      </c>
      <c r="AF179" s="214"/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x14ac:dyDescent="0.2">
      <c r="A180" s="216" t="s">
        <v>107</v>
      </c>
      <c r="B180" s="222" t="s">
        <v>74</v>
      </c>
      <c r="C180" s="268" t="s">
        <v>75</v>
      </c>
      <c r="D180" s="227"/>
      <c r="E180" s="232"/>
      <c r="F180" s="235"/>
      <c r="G180" s="235">
        <f>SUMIF(AE181:AE216,"&lt;&gt;NOR",G181:G216)</f>
        <v>0</v>
      </c>
      <c r="H180" s="235"/>
      <c r="I180" s="235">
        <f>SUM(I181:I216)</f>
        <v>0</v>
      </c>
      <c r="J180" s="235"/>
      <c r="K180" s="235">
        <f>SUM(K181:K216)</f>
        <v>0</v>
      </c>
      <c r="L180" s="235"/>
      <c r="M180" s="235">
        <f>SUM(M181:M216)</f>
        <v>0</v>
      </c>
      <c r="N180" s="228"/>
      <c r="O180" s="228">
        <f>SUM(O181:O216)</f>
        <v>0</v>
      </c>
      <c r="P180" s="228"/>
      <c r="Q180" s="228">
        <f>SUM(Q181:Q216)</f>
        <v>0</v>
      </c>
      <c r="R180" s="228"/>
      <c r="S180" s="228"/>
      <c r="T180" s="229"/>
      <c r="U180" s="228">
        <f>SUM(U181:U216)</f>
        <v>0</v>
      </c>
      <c r="AE180" t="s">
        <v>108</v>
      </c>
    </row>
    <row r="181" spans="1:60" outlineLevel="1" x14ac:dyDescent="0.2">
      <c r="A181" s="215">
        <v>46</v>
      </c>
      <c r="B181" s="221" t="s">
        <v>284</v>
      </c>
      <c r="C181" s="266" t="s">
        <v>285</v>
      </c>
      <c r="D181" s="223" t="s">
        <v>111</v>
      </c>
      <c r="E181" s="230">
        <v>285.274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15</v>
      </c>
      <c r="M181" s="234">
        <f>G181*(1+L181/100)</f>
        <v>0</v>
      </c>
      <c r="N181" s="224">
        <v>0</v>
      </c>
      <c r="O181" s="224">
        <f>ROUND(E181*N181,5)</f>
        <v>0</v>
      </c>
      <c r="P181" s="224">
        <v>0</v>
      </c>
      <c r="Q181" s="224">
        <f>ROUND(E181*P181,5)</f>
        <v>0</v>
      </c>
      <c r="R181" s="224"/>
      <c r="S181" s="224"/>
      <c r="T181" s="225">
        <v>0</v>
      </c>
      <c r="U181" s="224">
        <f>ROUND(E181*T181,2)</f>
        <v>0</v>
      </c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4" t="s">
        <v>128</v>
      </c>
      <c r="AF181" s="214"/>
      <c r="AG181" s="214"/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15"/>
      <c r="B182" s="221"/>
      <c r="C182" s="267" t="s">
        <v>286</v>
      </c>
      <c r="D182" s="226"/>
      <c r="E182" s="231">
        <v>21.89</v>
      </c>
      <c r="F182" s="234"/>
      <c r="G182" s="234"/>
      <c r="H182" s="234"/>
      <c r="I182" s="234"/>
      <c r="J182" s="234"/>
      <c r="K182" s="234"/>
      <c r="L182" s="234"/>
      <c r="M182" s="234"/>
      <c r="N182" s="224"/>
      <c r="O182" s="224"/>
      <c r="P182" s="224"/>
      <c r="Q182" s="224"/>
      <c r="R182" s="224"/>
      <c r="S182" s="224"/>
      <c r="T182" s="225"/>
      <c r="U182" s="224"/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114</v>
      </c>
      <c r="AF182" s="214">
        <v>0</v>
      </c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15"/>
      <c r="B183" s="221"/>
      <c r="C183" s="267" t="s">
        <v>287</v>
      </c>
      <c r="D183" s="226"/>
      <c r="E183" s="231">
        <v>16.88</v>
      </c>
      <c r="F183" s="234"/>
      <c r="G183" s="234"/>
      <c r="H183" s="234"/>
      <c r="I183" s="234"/>
      <c r="J183" s="234"/>
      <c r="K183" s="234"/>
      <c r="L183" s="234"/>
      <c r="M183" s="234"/>
      <c r="N183" s="224"/>
      <c r="O183" s="224"/>
      <c r="P183" s="224"/>
      <c r="Q183" s="224"/>
      <c r="R183" s="224"/>
      <c r="S183" s="224"/>
      <c r="T183" s="225"/>
      <c r="U183" s="224"/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114</v>
      </c>
      <c r="AF183" s="214">
        <v>0</v>
      </c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15"/>
      <c r="B184" s="221"/>
      <c r="C184" s="267" t="s">
        <v>288</v>
      </c>
      <c r="D184" s="226"/>
      <c r="E184" s="231">
        <v>10.71</v>
      </c>
      <c r="F184" s="234"/>
      <c r="G184" s="234"/>
      <c r="H184" s="234"/>
      <c r="I184" s="234"/>
      <c r="J184" s="234"/>
      <c r="K184" s="234"/>
      <c r="L184" s="234"/>
      <c r="M184" s="234"/>
      <c r="N184" s="224"/>
      <c r="O184" s="224"/>
      <c r="P184" s="224"/>
      <c r="Q184" s="224"/>
      <c r="R184" s="224"/>
      <c r="S184" s="224"/>
      <c r="T184" s="225"/>
      <c r="U184" s="224"/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 t="s">
        <v>114</v>
      </c>
      <c r="AF184" s="214">
        <v>0</v>
      </c>
      <c r="AG184" s="214"/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15"/>
      <c r="B185" s="221"/>
      <c r="C185" s="267" t="s">
        <v>289</v>
      </c>
      <c r="D185" s="226"/>
      <c r="E185" s="231">
        <v>19.39</v>
      </c>
      <c r="F185" s="234"/>
      <c r="G185" s="234"/>
      <c r="H185" s="234"/>
      <c r="I185" s="234"/>
      <c r="J185" s="234"/>
      <c r="K185" s="234"/>
      <c r="L185" s="234"/>
      <c r="M185" s="234"/>
      <c r="N185" s="224"/>
      <c r="O185" s="224"/>
      <c r="P185" s="224"/>
      <c r="Q185" s="224"/>
      <c r="R185" s="224"/>
      <c r="S185" s="224"/>
      <c r="T185" s="225"/>
      <c r="U185" s="224"/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114</v>
      </c>
      <c r="AF185" s="214">
        <v>0</v>
      </c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15"/>
      <c r="B186" s="221"/>
      <c r="C186" s="267" t="s">
        <v>290</v>
      </c>
      <c r="D186" s="226"/>
      <c r="E186" s="231">
        <v>16.600000000000001</v>
      </c>
      <c r="F186" s="234"/>
      <c r="G186" s="234"/>
      <c r="H186" s="234"/>
      <c r="I186" s="234"/>
      <c r="J186" s="234"/>
      <c r="K186" s="234"/>
      <c r="L186" s="234"/>
      <c r="M186" s="234"/>
      <c r="N186" s="224"/>
      <c r="O186" s="224"/>
      <c r="P186" s="224"/>
      <c r="Q186" s="224"/>
      <c r="R186" s="224"/>
      <c r="S186" s="224"/>
      <c r="T186" s="225"/>
      <c r="U186" s="224"/>
      <c r="V186" s="214"/>
      <c r="W186" s="214"/>
      <c r="X186" s="214"/>
      <c r="Y186" s="214"/>
      <c r="Z186" s="214"/>
      <c r="AA186" s="214"/>
      <c r="AB186" s="214"/>
      <c r="AC186" s="214"/>
      <c r="AD186" s="214"/>
      <c r="AE186" s="214" t="s">
        <v>114</v>
      </c>
      <c r="AF186" s="214">
        <v>0</v>
      </c>
      <c r="AG186" s="214"/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ht="22.5" outlineLevel="1" x14ac:dyDescent="0.2">
      <c r="A187" s="215"/>
      <c r="B187" s="221"/>
      <c r="C187" s="267" t="s">
        <v>291</v>
      </c>
      <c r="D187" s="226"/>
      <c r="E187" s="231">
        <v>6.39</v>
      </c>
      <c r="F187" s="234"/>
      <c r="G187" s="234"/>
      <c r="H187" s="234"/>
      <c r="I187" s="234"/>
      <c r="J187" s="234"/>
      <c r="K187" s="234"/>
      <c r="L187" s="234"/>
      <c r="M187" s="234"/>
      <c r="N187" s="224"/>
      <c r="O187" s="224"/>
      <c r="P187" s="224"/>
      <c r="Q187" s="224"/>
      <c r="R187" s="224"/>
      <c r="S187" s="224"/>
      <c r="T187" s="225"/>
      <c r="U187" s="224"/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114</v>
      </c>
      <c r="AF187" s="214">
        <v>0</v>
      </c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15"/>
      <c r="B188" s="221"/>
      <c r="C188" s="267" t="s">
        <v>292</v>
      </c>
      <c r="D188" s="226"/>
      <c r="E188" s="231">
        <v>23.56</v>
      </c>
      <c r="F188" s="234"/>
      <c r="G188" s="234"/>
      <c r="H188" s="234"/>
      <c r="I188" s="234"/>
      <c r="J188" s="234"/>
      <c r="K188" s="234"/>
      <c r="L188" s="234"/>
      <c r="M188" s="234"/>
      <c r="N188" s="224"/>
      <c r="O188" s="224"/>
      <c r="P188" s="224"/>
      <c r="Q188" s="224"/>
      <c r="R188" s="224"/>
      <c r="S188" s="224"/>
      <c r="T188" s="225"/>
      <c r="U188" s="224"/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 t="s">
        <v>114</v>
      </c>
      <c r="AF188" s="214">
        <v>0</v>
      </c>
      <c r="AG188" s="214"/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15"/>
      <c r="B189" s="221"/>
      <c r="C189" s="267" t="s">
        <v>293</v>
      </c>
      <c r="D189" s="226"/>
      <c r="E189" s="231">
        <v>25.984999999999999</v>
      </c>
      <c r="F189" s="234"/>
      <c r="G189" s="234"/>
      <c r="H189" s="234"/>
      <c r="I189" s="234"/>
      <c r="J189" s="234"/>
      <c r="K189" s="234"/>
      <c r="L189" s="234"/>
      <c r="M189" s="234"/>
      <c r="N189" s="224"/>
      <c r="O189" s="224"/>
      <c r="P189" s="224"/>
      <c r="Q189" s="224"/>
      <c r="R189" s="224"/>
      <c r="S189" s="224"/>
      <c r="T189" s="225"/>
      <c r="U189" s="224"/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 t="s">
        <v>114</v>
      </c>
      <c r="AF189" s="214">
        <v>0</v>
      </c>
      <c r="AG189" s="214"/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15"/>
      <c r="B190" s="221"/>
      <c r="C190" s="267" t="s">
        <v>294</v>
      </c>
      <c r="D190" s="226"/>
      <c r="E190" s="231">
        <v>9.2170000000000005</v>
      </c>
      <c r="F190" s="234"/>
      <c r="G190" s="234"/>
      <c r="H190" s="234"/>
      <c r="I190" s="234"/>
      <c r="J190" s="234"/>
      <c r="K190" s="234"/>
      <c r="L190" s="234"/>
      <c r="M190" s="234"/>
      <c r="N190" s="224"/>
      <c r="O190" s="224"/>
      <c r="P190" s="224"/>
      <c r="Q190" s="224"/>
      <c r="R190" s="224"/>
      <c r="S190" s="224"/>
      <c r="T190" s="225"/>
      <c r="U190" s="224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114</v>
      </c>
      <c r="AF190" s="214">
        <v>0</v>
      </c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ht="22.5" outlineLevel="1" x14ac:dyDescent="0.2">
      <c r="A191" s="215"/>
      <c r="B191" s="221"/>
      <c r="C191" s="267" t="s">
        <v>295</v>
      </c>
      <c r="D191" s="226"/>
      <c r="E191" s="231">
        <v>2.4449999999999998</v>
      </c>
      <c r="F191" s="234"/>
      <c r="G191" s="234"/>
      <c r="H191" s="234"/>
      <c r="I191" s="234"/>
      <c r="J191" s="234"/>
      <c r="K191" s="234"/>
      <c r="L191" s="234"/>
      <c r="M191" s="234"/>
      <c r="N191" s="224"/>
      <c r="O191" s="224"/>
      <c r="P191" s="224"/>
      <c r="Q191" s="224"/>
      <c r="R191" s="224"/>
      <c r="S191" s="224"/>
      <c r="T191" s="225"/>
      <c r="U191" s="224"/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114</v>
      </c>
      <c r="AF191" s="214">
        <v>0</v>
      </c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15"/>
      <c r="B192" s="221"/>
      <c r="C192" s="267" t="s">
        <v>296</v>
      </c>
      <c r="D192" s="226"/>
      <c r="E192" s="231">
        <v>23.56</v>
      </c>
      <c r="F192" s="234"/>
      <c r="G192" s="234"/>
      <c r="H192" s="234"/>
      <c r="I192" s="234"/>
      <c r="J192" s="234"/>
      <c r="K192" s="234"/>
      <c r="L192" s="234"/>
      <c r="M192" s="234"/>
      <c r="N192" s="224"/>
      <c r="O192" s="224"/>
      <c r="P192" s="224"/>
      <c r="Q192" s="224"/>
      <c r="R192" s="224"/>
      <c r="S192" s="224"/>
      <c r="T192" s="225"/>
      <c r="U192" s="224"/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 t="s">
        <v>114</v>
      </c>
      <c r="AF192" s="214">
        <v>0</v>
      </c>
      <c r="AG192" s="214"/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15"/>
      <c r="B193" s="221"/>
      <c r="C193" s="267" t="s">
        <v>293</v>
      </c>
      <c r="D193" s="226"/>
      <c r="E193" s="231">
        <v>25.984999999999999</v>
      </c>
      <c r="F193" s="234"/>
      <c r="G193" s="234"/>
      <c r="H193" s="234"/>
      <c r="I193" s="234"/>
      <c r="J193" s="234"/>
      <c r="K193" s="234"/>
      <c r="L193" s="234"/>
      <c r="M193" s="234"/>
      <c r="N193" s="224"/>
      <c r="O193" s="224"/>
      <c r="P193" s="224"/>
      <c r="Q193" s="224"/>
      <c r="R193" s="224"/>
      <c r="S193" s="224"/>
      <c r="T193" s="225"/>
      <c r="U193" s="224"/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 t="s">
        <v>114</v>
      </c>
      <c r="AF193" s="214">
        <v>0</v>
      </c>
      <c r="AG193" s="214"/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15"/>
      <c r="B194" s="221"/>
      <c r="C194" s="267" t="s">
        <v>294</v>
      </c>
      <c r="D194" s="226"/>
      <c r="E194" s="231">
        <v>9.2170000000000005</v>
      </c>
      <c r="F194" s="234"/>
      <c r="G194" s="234"/>
      <c r="H194" s="234"/>
      <c r="I194" s="234"/>
      <c r="J194" s="234"/>
      <c r="K194" s="234"/>
      <c r="L194" s="234"/>
      <c r="M194" s="234"/>
      <c r="N194" s="224"/>
      <c r="O194" s="224"/>
      <c r="P194" s="224"/>
      <c r="Q194" s="224"/>
      <c r="R194" s="224"/>
      <c r="S194" s="224"/>
      <c r="T194" s="225"/>
      <c r="U194" s="224"/>
      <c r="V194" s="214"/>
      <c r="W194" s="214"/>
      <c r="X194" s="214"/>
      <c r="Y194" s="214"/>
      <c r="Z194" s="214"/>
      <c r="AA194" s="214"/>
      <c r="AB194" s="214"/>
      <c r="AC194" s="214"/>
      <c r="AD194" s="214"/>
      <c r="AE194" s="214" t="s">
        <v>114</v>
      </c>
      <c r="AF194" s="214">
        <v>0</v>
      </c>
      <c r="AG194" s="214"/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ht="22.5" outlineLevel="1" x14ac:dyDescent="0.2">
      <c r="A195" s="215"/>
      <c r="B195" s="221"/>
      <c r="C195" s="267" t="s">
        <v>295</v>
      </c>
      <c r="D195" s="226"/>
      <c r="E195" s="231">
        <v>2.4449999999999998</v>
      </c>
      <c r="F195" s="234"/>
      <c r="G195" s="234"/>
      <c r="H195" s="234"/>
      <c r="I195" s="234"/>
      <c r="J195" s="234"/>
      <c r="K195" s="234"/>
      <c r="L195" s="234"/>
      <c r="M195" s="234"/>
      <c r="N195" s="224"/>
      <c r="O195" s="224"/>
      <c r="P195" s="224"/>
      <c r="Q195" s="224"/>
      <c r="R195" s="224"/>
      <c r="S195" s="224"/>
      <c r="T195" s="225"/>
      <c r="U195" s="224"/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 t="s">
        <v>114</v>
      </c>
      <c r="AF195" s="214">
        <v>0</v>
      </c>
      <c r="AG195" s="214"/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15"/>
      <c r="B196" s="221"/>
      <c r="C196" s="267" t="s">
        <v>297</v>
      </c>
      <c r="D196" s="226"/>
      <c r="E196" s="231">
        <v>71</v>
      </c>
      <c r="F196" s="234"/>
      <c r="G196" s="234"/>
      <c r="H196" s="234"/>
      <c r="I196" s="234"/>
      <c r="J196" s="234"/>
      <c r="K196" s="234"/>
      <c r="L196" s="234"/>
      <c r="M196" s="234"/>
      <c r="N196" s="224"/>
      <c r="O196" s="224"/>
      <c r="P196" s="224"/>
      <c r="Q196" s="224"/>
      <c r="R196" s="224"/>
      <c r="S196" s="224"/>
      <c r="T196" s="225"/>
      <c r="U196" s="224"/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 t="s">
        <v>114</v>
      </c>
      <c r="AF196" s="214">
        <v>0</v>
      </c>
      <c r="AG196" s="214"/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15">
        <v>47</v>
      </c>
      <c r="B197" s="221" t="s">
        <v>298</v>
      </c>
      <c r="C197" s="266" t="s">
        <v>299</v>
      </c>
      <c r="D197" s="223" t="s">
        <v>111</v>
      </c>
      <c r="E197" s="230">
        <v>285.274</v>
      </c>
      <c r="F197" s="233"/>
      <c r="G197" s="234">
        <f>ROUND(E197*F197,2)</f>
        <v>0</v>
      </c>
      <c r="H197" s="233"/>
      <c r="I197" s="234">
        <f>ROUND(E197*H197,2)</f>
        <v>0</v>
      </c>
      <c r="J197" s="233"/>
      <c r="K197" s="234">
        <f>ROUND(E197*J197,2)</f>
        <v>0</v>
      </c>
      <c r="L197" s="234">
        <v>15</v>
      </c>
      <c r="M197" s="234">
        <f>G197*(1+L197/100)</f>
        <v>0</v>
      </c>
      <c r="N197" s="224">
        <v>0</v>
      </c>
      <c r="O197" s="224">
        <f>ROUND(E197*N197,5)</f>
        <v>0</v>
      </c>
      <c r="P197" s="224">
        <v>0</v>
      </c>
      <c r="Q197" s="224">
        <f>ROUND(E197*P197,5)</f>
        <v>0</v>
      </c>
      <c r="R197" s="224"/>
      <c r="S197" s="224"/>
      <c r="T197" s="225">
        <v>0</v>
      </c>
      <c r="U197" s="224">
        <f>ROUND(E197*T197,2)</f>
        <v>0</v>
      </c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 t="s">
        <v>128</v>
      </c>
      <c r="AF197" s="214"/>
      <c r="AG197" s="214"/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15"/>
      <c r="B198" s="221"/>
      <c r="C198" s="267" t="s">
        <v>286</v>
      </c>
      <c r="D198" s="226"/>
      <c r="E198" s="231">
        <v>21.89</v>
      </c>
      <c r="F198" s="234"/>
      <c r="G198" s="234"/>
      <c r="H198" s="234"/>
      <c r="I198" s="234"/>
      <c r="J198" s="234"/>
      <c r="K198" s="234"/>
      <c r="L198" s="234"/>
      <c r="M198" s="234"/>
      <c r="N198" s="224"/>
      <c r="O198" s="224"/>
      <c r="P198" s="224"/>
      <c r="Q198" s="224"/>
      <c r="R198" s="224"/>
      <c r="S198" s="224"/>
      <c r="T198" s="225"/>
      <c r="U198" s="224"/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 t="s">
        <v>114</v>
      </c>
      <c r="AF198" s="214">
        <v>0</v>
      </c>
      <c r="AG198" s="214"/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15"/>
      <c r="B199" s="221"/>
      <c r="C199" s="267" t="s">
        <v>287</v>
      </c>
      <c r="D199" s="226"/>
      <c r="E199" s="231">
        <v>16.88</v>
      </c>
      <c r="F199" s="234"/>
      <c r="G199" s="234"/>
      <c r="H199" s="234"/>
      <c r="I199" s="234"/>
      <c r="J199" s="234"/>
      <c r="K199" s="234"/>
      <c r="L199" s="234"/>
      <c r="M199" s="234"/>
      <c r="N199" s="224"/>
      <c r="O199" s="224"/>
      <c r="P199" s="224"/>
      <c r="Q199" s="224"/>
      <c r="R199" s="224"/>
      <c r="S199" s="224"/>
      <c r="T199" s="225"/>
      <c r="U199" s="224"/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 t="s">
        <v>114</v>
      </c>
      <c r="AF199" s="214">
        <v>0</v>
      </c>
      <c r="AG199" s="214"/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15"/>
      <c r="B200" s="221"/>
      <c r="C200" s="267" t="s">
        <v>288</v>
      </c>
      <c r="D200" s="226"/>
      <c r="E200" s="231">
        <v>10.71</v>
      </c>
      <c r="F200" s="234"/>
      <c r="G200" s="234"/>
      <c r="H200" s="234"/>
      <c r="I200" s="234"/>
      <c r="J200" s="234"/>
      <c r="K200" s="234"/>
      <c r="L200" s="234"/>
      <c r="M200" s="234"/>
      <c r="N200" s="224"/>
      <c r="O200" s="224"/>
      <c r="P200" s="224"/>
      <c r="Q200" s="224"/>
      <c r="R200" s="224"/>
      <c r="S200" s="224"/>
      <c r="T200" s="225"/>
      <c r="U200" s="224"/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4" t="s">
        <v>114</v>
      </c>
      <c r="AF200" s="214">
        <v>0</v>
      </c>
      <c r="AG200" s="214"/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ht="22.5" outlineLevel="1" x14ac:dyDescent="0.2">
      <c r="A201" s="215"/>
      <c r="B201" s="221"/>
      <c r="C201" s="267" t="s">
        <v>289</v>
      </c>
      <c r="D201" s="226"/>
      <c r="E201" s="231">
        <v>19.39</v>
      </c>
      <c r="F201" s="234"/>
      <c r="G201" s="234"/>
      <c r="H201" s="234"/>
      <c r="I201" s="234"/>
      <c r="J201" s="234"/>
      <c r="K201" s="234"/>
      <c r="L201" s="234"/>
      <c r="M201" s="234"/>
      <c r="N201" s="224"/>
      <c r="O201" s="224"/>
      <c r="P201" s="224"/>
      <c r="Q201" s="224"/>
      <c r="R201" s="224"/>
      <c r="S201" s="224"/>
      <c r="T201" s="225"/>
      <c r="U201" s="224"/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 t="s">
        <v>114</v>
      </c>
      <c r="AF201" s="214">
        <v>0</v>
      </c>
      <c r="AG201" s="214"/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15"/>
      <c r="B202" s="221"/>
      <c r="C202" s="267" t="s">
        <v>290</v>
      </c>
      <c r="D202" s="226"/>
      <c r="E202" s="231">
        <v>16.600000000000001</v>
      </c>
      <c r="F202" s="234"/>
      <c r="G202" s="234"/>
      <c r="H202" s="234"/>
      <c r="I202" s="234"/>
      <c r="J202" s="234"/>
      <c r="K202" s="234"/>
      <c r="L202" s="234"/>
      <c r="M202" s="234"/>
      <c r="N202" s="224"/>
      <c r="O202" s="224"/>
      <c r="P202" s="224"/>
      <c r="Q202" s="224"/>
      <c r="R202" s="224"/>
      <c r="S202" s="224"/>
      <c r="T202" s="225"/>
      <c r="U202" s="224"/>
      <c r="V202" s="214"/>
      <c r="W202" s="214"/>
      <c r="X202" s="214"/>
      <c r="Y202" s="214"/>
      <c r="Z202" s="214"/>
      <c r="AA202" s="214"/>
      <c r="AB202" s="214"/>
      <c r="AC202" s="214"/>
      <c r="AD202" s="214"/>
      <c r="AE202" s="214" t="s">
        <v>114</v>
      </c>
      <c r="AF202" s="214">
        <v>0</v>
      </c>
      <c r="AG202" s="214"/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22.5" outlineLevel="1" x14ac:dyDescent="0.2">
      <c r="A203" s="215"/>
      <c r="B203" s="221"/>
      <c r="C203" s="267" t="s">
        <v>291</v>
      </c>
      <c r="D203" s="226"/>
      <c r="E203" s="231">
        <v>6.39</v>
      </c>
      <c r="F203" s="234"/>
      <c r="G203" s="234"/>
      <c r="H203" s="234"/>
      <c r="I203" s="234"/>
      <c r="J203" s="234"/>
      <c r="K203" s="234"/>
      <c r="L203" s="234"/>
      <c r="M203" s="234"/>
      <c r="N203" s="224"/>
      <c r="O203" s="224"/>
      <c r="P203" s="224"/>
      <c r="Q203" s="224"/>
      <c r="R203" s="224"/>
      <c r="S203" s="224"/>
      <c r="T203" s="225"/>
      <c r="U203" s="224"/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 t="s">
        <v>114</v>
      </c>
      <c r="AF203" s="214">
        <v>0</v>
      </c>
      <c r="AG203" s="214"/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15"/>
      <c r="B204" s="221"/>
      <c r="C204" s="267" t="s">
        <v>292</v>
      </c>
      <c r="D204" s="226"/>
      <c r="E204" s="231">
        <v>23.56</v>
      </c>
      <c r="F204" s="234"/>
      <c r="G204" s="234"/>
      <c r="H204" s="234"/>
      <c r="I204" s="234"/>
      <c r="J204" s="234"/>
      <c r="K204" s="234"/>
      <c r="L204" s="234"/>
      <c r="M204" s="234"/>
      <c r="N204" s="224"/>
      <c r="O204" s="224"/>
      <c r="P204" s="224"/>
      <c r="Q204" s="224"/>
      <c r="R204" s="224"/>
      <c r="S204" s="224"/>
      <c r="T204" s="225"/>
      <c r="U204" s="224"/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 t="s">
        <v>114</v>
      </c>
      <c r="AF204" s="214">
        <v>0</v>
      </c>
      <c r="AG204" s="214"/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15"/>
      <c r="B205" s="221"/>
      <c r="C205" s="267" t="s">
        <v>293</v>
      </c>
      <c r="D205" s="226"/>
      <c r="E205" s="231">
        <v>25.984999999999999</v>
      </c>
      <c r="F205" s="234"/>
      <c r="G205" s="234"/>
      <c r="H205" s="234"/>
      <c r="I205" s="234"/>
      <c r="J205" s="234"/>
      <c r="K205" s="234"/>
      <c r="L205" s="234"/>
      <c r="M205" s="234"/>
      <c r="N205" s="224"/>
      <c r="O205" s="224"/>
      <c r="P205" s="224"/>
      <c r="Q205" s="224"/>
      <c r="R205" s="224"/>
      <c r="S205" s="224"/>
      <c r="T205" s="225"/>
      <c r="U205" s="224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 t="s">
        <v>114</v>
      </c>
      <c r="AF205" s="214">
        <v>0</v>
      </c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15"/>
      <c r="B206" s="221"/>
      <c r="C206" s="267" t="s">
        <v>294</v>
      </c>
      <c r="D206" s="226"/>
      <c r="E206" s="231">
        <v>9.2170000000000005</v>
      </c>
      <c r="F206" s="234"/>
      <c r="G206" s="234"/>
      <c r="H206" s="234"/>
      <c r="I206" s="234"/>
      <c r="J206" s="234"/>
      <c r="K206" s="234"/>
      <c r="L206" s="234"/>
      <c r="M206" s="234"/>
      <c r="N206" s="224"/>
      <c r="O206" s="224"/>
      <c r="P206" s="224"/>
      <c r="Q206" s="224"/>
      <c r="R206" s="224"/>
      <c r="S206" s="224"/>
      <c r="T206" s="225"/>
      <c r="U206" s="224"/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 t="s">
        <v>114</v>
      </c>
      <c r="AF206" s="214">
        <v>0</v>
      </c>
      <c r="AG206" s="214"/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ht="22.5" outlineLevel="1" x14ac:dyDescent="0.2">
      <c r="A207" s="215"/>
      <c r="B207" s="221"/>
      <c r="C207" s="267" t="s">
        <v>295</v>
      </c>
      <c r="D207" s="226"/>
      <c r="E207" s="231">
        <v>2.4449999999999998</v>
      </c>
      <c r="F207" s="234"/>
      <c r="G207" s="234"/>
      <c r="H207" s="234"/>
      <c r="I207" s="234"/>
      <c r="J207" s="234"/>
      <c r="K207" s="234"/>
      <c r="L207" s="234"/>
      <c r="M207" s="234"/>
      <c r="N207" s="224"/>
      <c r="O207" s="224"/>
      <c r="P207" s="224"/>
      <c r="Q207" s="224"/>
      <c r="R207" s="224"/>
      <c r="S207" s="224"/>
      <c r="T207" s="225"/>
      <c r="U207" s="224"/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 t="s">
        <v>114</v>
      </c>
      <c r="AF207" s="214">
        <v>0</v>
      </c>
      <c r="AG207" s="214"/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15"/>
      <c r="B208" s="221"/>
      <c r="C208" s="267" t="s">
        <v>296</v>
      </c>
      <c r="D208" s="226"/>
      <c r="E208" s="231">
        <v>23.56</v>
      </c>
      <c r="F208" s="234"/>
      <c r="G208" s="234"/>
      <c r="H208" s="234"/>
      <c r="I208" s="234"/>
      <c r="J208" s="234"/>
      <c r="K208" s="234"/>
      <c r="L208" s="234"/>
      <c r="M208" s="234"/>
      <c r="N208" s="224"/>
      <c r="O208" s="224"/>
      <c r="P208" s="224"/>
      <c r="Q208" s="224"/>
      <c r="R208" s="224"/>
      <c r="S208" s="224"/>
      <c r="T208" s="225"/>
      <c r="U208" s="224"/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 t="s">
        <v>114</v>
      </c>
      <c r="AF208" s="214">
        <v>0</v>
      </c>
      <c r="AG208" s="214"/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15"/>
      <c r="B209" s="221"/>
      <c r="C209" s="267" t="s">
        <v>293</v>
      </c>
      <c r="D209" s="226"/>
      <c r="E209" s="231">
        <v>25.984999999999999</v>
      </c>
      <c r="F209" s="234"/>
      <c r="G209" s="234"/>
      <c r="H209" s="234"/>
      <c r="I209" s="234"/>
      <c r="J209" s="234"/>
      <c r="K209" s="234"/>
      <c r="L209" s="234"/>
      <c r="M209" s="234"/>
      <c r="N209" s="224"/>
      <c r="O209" s="224"/>
      <c r="P209" s="224"/>
      <c r="Q209" s="224"/>
      <c r="R209" s="224"/>
      <c r="S209" s="224"/>
      <c r="T209" s="225"/>
      <c r="U209" s="224"/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 t="s">
        <v>114</v>
      </c>
      <c r="AF209" s="214">
        <v>0</v>
      </c>
      <c r="AG209" s="214"/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15"/>
      <c r="B210" s="221"/>
      <c r="C210" s="267" t="s">
        <v>294</v>
      </c>
      <c r="D210" s="226"/>
      <c r="E210" s="231">
        <v>9.2170000000000005</v>
      </c>
      <c r="F210" s="234"/>
      <c r="G210" s="234"/>
      <c r="H210" s="234"/>
      <c r="I210" s="234"/>
      <c r="J210" s="234"/>
      <c r="K210" s="234"/>
      <c r="L210" s="234"/>
      <c r="M210" s="234"/>
      <c r="N210" s="224"/>
      <c r="O210" s="224"/>
      <c r="P210" s="224"/>
      <c r="Q210" s="224"/>
      <c r="R210" s="224"/>
      <c r="S210" s="224"/>
      <c r="T210" s="225"/>
      <c r="U210" s="224"/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 t="s">
        <v>114</v>
      </c>
      <c r="AF210" s="214">
        <v>0</v>
      </c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ht="22.5" outlineLevel="1" x14ac:dyDescent="0.2">
      <c r="A211" s="215"/>
      <c r="B211" s="221"/>
      <c r="C211" s="267" t="s">
        <v>295</v>
      </c>
      <c r="D211" s="226"/>
      <c r="E211" s="231">
        <v>2.4449999999999998</v>
      </c>
      <c r="F211" s="234"/>
      <c r="G211" s="234"/>
      <c r="H211" s="234"/>
      <c r="I211" s="234"/>
      <c r="J211" s="234"/>
      <c r="K211" s="234"/>
      <c r="L211" s="234"/>
      <c r="M211" s="234"/>
      <c r="N211" s="224"/>
      <c r="O211" s="224"/>
      <c r="P211" s="224"/>
      <c r="Q211" s="224"/>
      <c r="R211" s="224"/>
      <c r="S211" s="224"/>
      <c r="T211" s="225"/>
      <c r="U211" s="224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 t="s">
        <v>114</v>
      </c>
      <c r="AF211" s="214">
        <v>0</v>
      </c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15"/>
      <c r="B212" s="221"/>
      <c r="C212" s="267" t="s">
        <v>297</v>
      </c>
      <c r="D212" s="226"/>
      <c r="E212" s="231">
        <v>71</v>
      </c>
      <c r="F212" s="234"/>
      <c r="G212" s="234"/>
      <c r="H212" s="234"/>
      <c r="I212" s="234"/>
      <c r="J212" s="234"/>
      <c r="K212" s="234"/>
      <c r="L212" s="234"/>
      <c r="M212" s="234"/>
      <c r="N212" s="224"/>
      <c r="O212" s="224"/>
      <c r="P212" s="224"/>
      <c r="Q212" s="224"/>
      <c r="R212" s="224"/>
      <c r="S212" s="224"/>
      <c r="T212" s="225"/>
      <c r="U212" s="224"/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 t="s">
        <v>114</v>
      </c>
      <c r="AF212" s="214">
        <v>0</v>
      </c>
      <c r="AG212" s="214"/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ht="22.5" outlineLevel="1" x14ac:dyDescent="0.2">
      <c r="A213" s="215">
        <v>48</v>
      </c>
      <c r="B213" s="221" t="s">
        <v>300</v>
      </c>
      <c r="C213" s="266" t="s">
        <v>301</v>
      </c>
      <c r="D213" s="223" t="s">
        <v>111</v>
      </c>
      <c r="E213" s="230">
        <v>71.7</v>
      </c>
      <c r="F213" s="233"/>
      <c r="G213" s="234">
        <f>ROUND(E213*F213,2)</f>
        <v>0</v>
      </c>
      <c r="H213" s="233"/>
      <c r="I213" s="234">
        <f>ROUND(E213*H213,2)</f>
        <v>0</v>
      </c>
      <c r="J213" s="233"/>
      <c r="K213" s="234">
        <f>ROUND(E213*J213,2)</f>
        <v>0</v>
      </c>
      <c r="L213" s="234">
        <v>15</v>
      </c>
      <c r="M213" s="234">
        <f>G213*(1+L213/100)</f>
        <v>0</v>
      </c>
      <c r="N213" s="224">
        <v>0</v>
      </c>
      <c r="O213" s="224">
        <f>ROUND(E213*N213,5)</f>
        <v>0</v>
      </c>
      <c r="P213" s="224">
        <v>0</v>
      </c>
      <c r="Q213" s="224">
        <f>ROUND(E213*P213,5)</f>
        <v>0</v>
      </c>
      <c r="R213" s="224"/>
      <c r="S213" s="224"/>
      <c r="T213" s="225">
        <v>0</v>
      </c>
      <c r="U213" s="224">
        <f>ROUND(E213*T213,2)</f>
        <v>0</v>
      </c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 t="s">
        <v>128</v>
      </c>
      <c r="AF213" s="214"/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15"/>
      <c r="B214" s="221"/>
      <c r="C214" s="267" t="s">
        <v>302</v>
      </c>
      <c r="D214" s="226"/>
      <c r="E214" s="231">
        <v>23.9</v>
      </c>
      <c r="F214" s="234"/>
      <c r="G214" s="234"/>
      <c r="H214" s="234"/>
      <c r="I214" s="234"/>
      <c r="J214" s="234"/>
      <c r="K214" s="234"/>
      <c r="L214" s="234"/>
      <c r="M214" s="234"/>
      <c r="N214" s="224"/>
      <c r="O214" s="224"/>
      <c r="P214" s="224"/>
      <c r="Q214" s="224"/>
      <c r="R214" s="224"/>
      <c r="S214" s="224"/>
      <c r="T214" s="225"/>
      <c r="U214" s="224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 t="s">
        <v>114</v>
      </c>
      <c r="AF214" s="214">
        <v>0</v>
      </c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15"/>
      <c r="B215" s="221"/>
      <c r="C215" s="267" t="s">
        <v>303</v>
      </c>
      <c r="D215" s="226"/>
      <c r="E215" s="231">
        <v>23.9</v>
      </c>
      <c r="F215" s="234"/>
      <c r="G215" s="234"/>
      <c r="H215" s="234"/>
      <c r="I215" s="234"/>
      <c r="J215" s="234"/>
      <c r="K215" s="234"/>
      <c r="L215" s="234"/>
      <c r="M215" s="234"/>
      <c r="N215" s="224"/>
      <c r="O215" s="224"/>
      <c r="P215" s="224"/>
      <c r="Q215" s="224"/>
      <c r="R215" s="224"/>
      <c r="S215" s="224"/>
      <c r="T215" s="225"/>
      <c r="U215" s="224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 t="s">
        <v>114</v>
      </c>
      <c r="AF215" s="214">
        <v>0</v>
      </c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15"/>
      <c r="B216" s="221"/>
      <c r="C216" s="267" t="s">
        <v>304</v>
      </c>
      <c r="D216" s="226"/>
      <c r="E216" s="231">
        <v>23.9</v>
      </c>
      <c r="F216" s="234"/>
      <c r="G216" s="234"/>
      <c r="H216" s="234"/>
      <c r="I216" s="234"/>
      <c r="J216" s="234"/>
      <c r="K216" s="234"/>
      <c r="L216" s="234"/>
      <c r="M216" s="234"/>
      <c r="N216" s="224"/>
      <c r="O216" s="224"/>
      <c r="P216" s="224"/>
      <c r="Q216" s="224"/>
      <c r="R216" s="224"/>
      <c r="S216" s="224"/>
      <c r="T216" s="225"/>
      <c r="U216" s="224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 t="s">
        <v>114</v>
      </c>
      <c r="AF216" s="214">
        <v>0</v>
      </c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x14ac:dyDescent="0.2">
      <c r="A217" s="216" t="s">
        <v>107</v>
      </c>
      <c r="B217" s="222" t="s">
        <v>76</v>
      </c>
      <c r="C217" s="268" t="s">
        <v>26</v>
      </c>
      <c r="D217" s="227"/>
      <c r="E217" s="232"/>
      <c r="F217" s="235"/>
      <c r="G217" s="235">
        <f>SUMIF(AE218:AE220,"&lt;&gt;NOR",G218:G220)</f>
        <v>0</v>
      </c>
      <c r="H217" s="235"/>
      <c r="I217" s="235">
        <f>SUM(I218:I220)</f>
        <v>0</v>
      </c>
      <c r="J217" s="235"/>
      <c r="K217" s="235">
        <f>SUM(K218:K220)</f>
        <v>0</v>
      </c>
      <c r="L217" s="235"/>
      <c r="M217" s="235">
        <f>SUM(M218:M220)</f>
        <v>0</v>
      </c>
      <c r="N217" s="228"/>
      <c r="O217" s="228">
        <f>SUM(O218:O220)</f>
        <v>0</v>
      </c>
      <c r="P217" s="228"/>
      <c r="Q217" s="228">
        <f>SUM(Q218:Q220)</f>
        <v>0</v>
      </c>
      <c r="R217" s="228"/>
      <c r="S217" s="228"/>
      <c r="T217" s="229"/>
      <c r="U217" s="228">
        <f>SUM(U218:U220)</f>
        <v>0</v>
      </c>
      <c r="AE217" t="s">
        <v>108</v>
      </c>
    </row>
    <row r="218" spans="1:60" outlineLevel="1" x14ac:dyDescent="0.2">
      <c r="A218" s="215">
        <v>49</v>
      </c>
      <c r="B218" s="221" t="s">
        <v>305</v>
      </c>
      <c r="C218" s="266" t="s">
        <v>306</v>
      </c>
      <c r="D218" s="223" t="s">
        <v>307</v>
      </c>
      <c r="E218" s="230">
        <v>1</v>
      </c>
      <c r="F218" s="233"/>
      <c r="G218" s="234">
        <f>ROUND(E218*F218,2)</f>
        <v>0</v>
      </c>
      <c r="H218" s="233"/>
      <c r="I218" s="234">
        <f>ROUND(E218*H218,2)</f>
        <v>0</v>
      </c>
      <c r="J218" s="233"/>
      <c r="K218" s="234">
        <f>ROUND(E218*J218,2)</f>
        <v>0</v>
      </c>
      <c r="L218" s="234">
        <v>15</v>
      </c>
      <c r="M218" s="234">
        <f>G218*(1+L218/100)</f>
        <v>0</v>
      </c>
      <c r="N218" s="224">
        <v>0</v>
      </c>
      <c r="O218" s="224">
        <f>ROUND(E218*N218,5)</f>
        <v>0</v>
      </c>
      <c r="P218" s="224">
        <v>0</v>
      </c>
      <c r="Q218" s="224">
        <f>ROUND(E218*P218,5)</f>
        <v>0</v>
      </c>
      <c r="R218" s="224"/>
      <c r="S218" s="224"/>
      <c r="T218" s="225">
        <v>0</v>
      </c>
      <c r="U218" s="224">
        <f>ROUND(E218*T218,2)</f>
        <v>0</v>
      </c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 t="s">
        <v>128</v>
      </c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15">
        <v>50</v>
      </c>
      <c r="B219" s="221" t="s">
        <v>308</v>
      </c>
      <c r="C219" s="266" t="s">
        <v>309</v>
      </c>
      <c r="D219" s="223" t="s">
        <v>150</v>
      </c>
      <c r="E219" s="230">
        <v>1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15</v>
      </c>
      <c r="M219" s="234">
        <f>G219*(1+L219/100)</f>
        <v>0</v>
      </c>
      <c r="N219" s="224">
        <v>0</v>
      </c>
      <c r="O219" s="224">
        <f>ROUND(E219*N219,5)</f>
        <v>0</v>
      </c>
      <c r="P219" s="224">
        <v>0</v>
      </c>
      <c r="Q219" s="224">
        <f>ROUND(E219*P219,5)</f>
        <v>0</v>
      </c>
      <c r="R219" s="224"/>
      <c r="S219" s="224"/>
      <c r="T219" s="225">
        <v>0</v>
      </c>
      <c r="U219" s="224">
        <f>ROUND(E219*T219,2)</f>
        <v>0</v>
      </c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 t="s">
        <v>128</v>
      </c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15">
        <v>51</v>
      </c>
      <c r="B220" s="221" t="s">
        <v>310</v>
      </c>
      <c r="C220" s="266" t="s">
        <v>311</v>
      </c>
      <c r="D220" s="223" t="s">
        <v>150</v>
      </c>
      <c r="E220" s="230">
        <v>1</v>
      </c>
      <c r="F220" s="233"/>
      <c r="G220" s="234">
        <f>ROUND(E220*F220,2)</f>
        <v>0</v>
      </c>
      <c r="H220" s="233"/>
      <c r="I220" s="234">
        <f>ROUND(E220*H220,2)</f>
        <v>0</v>
      </c>
      <c r="J220" s="233"/>
      <c r="K220" s="234">
        <f>ROUND(E220*J220,2)</f>
        <v>0</v>
      </c>
      <c r="L220" s="234">
        <v>15</v>
      </c>
      <c r="M220" s="234">
        <f>G220*(1+L220/100)</f>
        <v>0</v>
      </c>
      <c r="N220" s="224">
        <v>0</v>
      </c>
      <c r="O220" s="224">
        <f>ROUND(E220*N220,5)</f>
        <v>0</v>
      </c>
      <c r="P220" s="224">
        <v>0</v>
      </c>
      <c r="Q220" s="224">
        <f>ROUND(E220*P220,5)</f>
        <v>0</v>
      </c>
      <c r="R220" s="224"/>
      <c r="S220" s="224"/>
      <c r="T220" s="225">
        <v>0</v>
      </c>
      <c r="U220" s="224">
        <f>ROUND(E220*T220,2)</f>
        <v>0</v>
      </c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 t="s">
        <v>128</v>
      </c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x14ac:dyDescent="0.2">
      <c r="A221" s="216" t="s">
        <v>107</v>
      </c>
      <c r="B221" s="222" t="s">
        <v>77</v>
      </c>
      <c r="C221" s="268" t="s">
        <v>78</v>
      </c>
      <c r="D221" s="227"/>
      <c r="E221" s="232"/>
      <c r="F221" s="235"/>
      <c r="G221" s="235">
        <f>SUMIF(AE222:AE229,"&lt;&gt;NOR",G222:G229)</f>
        <v>0</v>
      </c>
      <c r="H221" s="235"/>
      <c r="I221" s="235">
        <f>SUM(I222:I229)</f>
        <v>0</v>
      </c>
      <c r="J221" s="235"/>
      <c r="K221" s="235">
        <f>SUM(K222:K229)</f>
        <v>0</v>
      </c>
      <c r="L221" s="235"/>
      <c r="M221" s="235">
        <f>SUM(M222:M229)</f>
        <v>0</v>
      </c>
      <c r="N221" s="228"/>
      <c r="O221" s="228">
        <f>SUM(O222:O229)</f>
        <v>0</v>
      </c>
      <c r="P221" s="228"/>
      <c r="Q221" s="228">
        <f>SUM(Q222:Q229)</f>
        <v>0</v>
      </c>
      <c r="R221" s="228"/>
      <c r="S221" s="228"/>
      <c r="T221" s="229"/>
      <c r="U221" s="228">
        <f>SUM(U222:U229)</f>
        <v>0</v>
      </c>
      <c r="AE221" t="s">
        <v>108</v>
      </c>
    </row>
    <row r="222" spans="1:60" outlineLevel="1" x14ac:dyDescent="0.2">
      <c r="A222" s="215">
        <v>52</v>
      </c>
      <c r="B222" s="221" t="s">
        <v>312</v>
      </c>
      <c r="C222" s="266" t="s">
        <v>313</v>
      </c>
      <c r="D222" s="223" t="s">
        <v>111</v>
      </c>
      <c r="E222" s="230">
        <v>71.06</v>
      </c>
      <c r="F222" s="233"/>
      <c r="G222" s="234">
        <f>ROUND(E222*F222,2)</f>
        <v>0</v>
      </c>
      <c r="H222" s="233"/>
      <c r="I222" s="234">
        <f>ROUND(E222*H222,2)</f>
        <v>0</v>
      </c>
      <c r="J222" s="233"/>
      <c r="K222" s="234">
        <f>ROUND(E222*J222,2)</f>
        <v>0</v>
      </c>
      <c r="L222" s="234">
        <v>15</v>
      </c>
      <c r="M222" s="234">
        <f>G222*(1+L222/100)</f>
        <v>0</v>
      </c>
      <c r="N222" s="224">
        <v>0</v>
      </c>
      <c r="O222" s="224">
        <f>ROUND(E222*N222,5)</f>
        <v>0</v>
      </c>
      <c r="P222" s="224">
        <v>0</v>
      </c>
      <c r="Q222" s="224">
        <f>ROUND(E222*P222,5)</f>
        <v>0</v>
      </c>
      <c r="R222" s="224"/>
      <c r="S222" s="224"/>
      <c r="T222" s="225">
        <v>0</v>
      </c>
      <c r="U222" s="224">
        <f>ROUND(E222*T222,2)</f>
        <v>0</v>
      </c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 t="s">
        <v>128</v>
      </c>
      <c r="AF222" s="214"/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15"/>
      <c r="B223" s="221"/>
      <c r="C223" s="267" t="s">
        <v>314</v>
      </c>
      <c r="D223" s="226"/>
      <c r="E223" s="231">
        <v>23.94</v>
      </c>
      <c r="F223" s="234"/>
      <c r="G223" s="234"/>
      <c r="H223" s="234"/>
      <c r="I223" s="234"/>
      <c r="J223" s="234"/>
      <c r="K223" s="234"/>
      <c r="L223" s="234"/>
      <c r="M223" s="234"/>
      <c r="N223" s="224"/>
      <c r="O223" s="224"/>
      <c r="P223" s="224"/>
      <c r="Q223" s="224"/>
      <c r="R223" s="224"/>
      <c r="S223" s="224"/>
      <c r="T223" s="225"/>
      <c r="U223" s="224"/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 t="s">
        <v>114</v>
      </c>
      <c r="AF223" s="214">
        <v>0</v>
      </c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15"/>
      <c r="B224" s="221"/>
      <c r="C224" s="267" t="s">
        <v>315</v>
      </c>
      <c r="D224" s="226"/>
      <c r="E224" s="231">
        <v>23.56</v>
      </c>
      <c r="F224" s="234"/>
      <c r="G224" s="234"/>
      <c r="H224" s="234"/>
      <c r="I224" s="234"/>
      <c r="J224" s="234"/>
      <c r="K224" s="234"/>
      <c r="L224" s="234"/>
      <c r="M224" s="234"/>
      <c r="N224" s="224"/>
      <c r="O224" s="224"/>
      <c r="P224" s="224"/>
      <c r="Q224" s="224"/>
      <c r="R224" s="224"/>
      <c r="S224" s="224"/>
      <c r="T224" s="225"/>
      <c r="U224" s="224"/>
      <c r="V224" s="214"/>
      <c r="W224" s="214"/>
      <c r="X224" s="214"/>
      <c r="Y224" s="214"/>
      <c r="Z224" s="214"/>
      <c r="AA224" s="214"/>
      <c r="AB224" s="214"/>
      <c r="AC224" s="214"/>
      <c r="AD224" s="214"/>
      <c r="AE224" s="214" t="s">
        <v>114</v>
      </c>
      <c r="AF224" s="214">
        <v>0</v>
      </c>
      <c r="AG224" s="214"/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15"/>
      <c r="B225" s="221"/>
      <c r="C225" s="267" t="s">
        <v>315</v>
      </c>
      <c r="D225" s="226"/>
      <c r="E225" s="231">
        <v>23.56</v>
      </c>
      <c r="F225" s="234"/>
      <c r="G225" s="234"/>
      <c r="H225" s="234"/>
      <c r="I225" s="234"/>
      <c r="J225" s="234"/>
      <c r="K225" s="234"/>
      <c r="L225" s="234"/>
      <c r="M225" s="234"/>
      <c r="N225" s="224"/>
      <c r="O225" s="224"/>
      <c r="P225" s="224"/>
      <c r="Q225" s="224"/>
      <c r="R225" s="224"/>
      <c r="S225" s="224"/>
      <c r="T225" s="225"/>
      <c r="U225" s="224"/>
      <c r="V225" s="214"/>
      <c r="W225" s="214"/>
      <c r="X225" s="214"/>
      <c r="Y225" s="214"/>
      <c r="Z225" s="214"/>
      <c r="AA225" s="214"/>
      <c r="AB225" s="214"/>
      <c r="AC225" s="214"/>
      <c r="AD225" s="214"/>
      <c r="AE225" s="214" t="s">
        <v>114</v>
      </c>
      <c r="AF225" s="214">
        <v>0</v>
      </c>
      <c r="AG225" s="214"/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15">
        <v>53</v>
      </c>
      <c r="B226" s="221" t="s">
        <v>316</v>
      </c>
      <c r="C226" s="266" t="s">
        <v>317</v>
      </c>
      <c r="D226" s="223" t="s">
        <v>111</v>
      </c>
      <c r="E226" s="230">
        <v>18.530999999999999</v>
      </c>
      <c r="F226" s="233"/>
      <c r="G226" s="234">
        <f>ROUND(E226*F226,2)</f>
        <v>0</v>
      </c>
      <c r="H226" s="233"/>
      <c r="I226" s="234">
        <f>ROUND(E226*H226,2)</f>
        <v>0</v>
      </c>
      <c r="J226" s="233"/>
      <c r="K226" s="234">
        <f>ROUND(E226*J226,2)</f>
        <v>0</v>
      </c>
      <c r="L226" s="234">
        <v>15</v>
      </c>
      <c r="M226" s="234">
        <f>G226*(1+L226/100)</f>
        <v>0</v>
      </c>
      <c r="N226" s="224">
        <v>0</v>
      </c>
      <c r="O226" s="224">
        <f>ROUND(E226*N226,5)</f>
        <v>0</v>
      </c>
      <c r="P226" s="224">
        <v>0</v>
      </c>
      <c r="Q226" s="224">
        <f>ROUND(E226*P226,5)</f>
        <v>0</v>
      </c>
      <c r="R226" s="224"/>
      <c r="S226" s="224"/>
      <c r="T226" s="225">
        <v>0</v>
      </c>
      <c r="U226" s="224">
        <f>ROUND(E226*T226,2)</f>
        <v>0</v>
      </c>
      <c r="V226" s="214"/>
      <c r="W226" s="214"/>
      <c r="X226" s="214"/>
      <c r="Y226" s="214"/>
      <c r="Z226" s="214"/>
      <c r="AA226" s="214"/>
      <c r="AB226" s="214"/>
      <c r="AC226" s="214"/>
      <c r="AD226" s="214"/>
      <c r="AE226" s="214" t="s">
        <v>128</v>
      </c>
      <c r="AF226" s="214"/>
      <c r="AG226" s="214"/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15"/>
      <c r="B227" s="221"/>
      <c r="C227" s="267" t="s">
        <v>318</v>
      </c>
      <c r="D227" s="226"/>
      <c r="E227" s="231">
        <v>5.3780000000000001</v>
      </c>
      <c r="F227" s="234"/>
      <c r="G227" s="234"/>
      <c r="H227" s="234"/>
      <c r="I227" s="234"/>
      <c r="J227" s="234"/>
      <c r="K227" s="234"/>
      <c r="L227" s="234"/>
      <c r="M227" s="234"/>
      <c r="N227" s="224"/>
      <c r="O227" s="224"/>
      <c r="P227" s="224"/>
      <c r="Q227" s="224"/>
      <c r="R227" s="224"/>
      <c r="S227" s="224"/>
      <c r="T227" s="225"/>
      <c r="U227" s="224"/>
      <c r="V227" s="214"/>
      <c r="W227" s="214"/>
      <c r="X227" s="214"/>
      <c r="Y227" s="214"/>
      <c r="Z227" s="214"/>
      <c r="AA227" s="214"/>
      <c r="AB227" s="214"/>
      <c r="AC227" s="214"/>
      <c r="AD227" s="214"/>
      <c r="AE227" s="214" t="s">
        <v>114</v>
      </c>
      <c r="AF227" s="214">
        <v>0</v>
      </c>
      <c r="AG227" s="214"/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15"/>
      <c r="B228" s="221"/>
      <c r="C228" s="267" t="s">
        <v>319</v>
      </c>
      <c r="D228" s="226"/>
      <c r="E228" s="231">
        <v>6.63</v>
      </c>
      <c r="F228" s="234"/>
      <c r="G228" s="234"/>
      <c r="H228" s="234"/>
      <c r="I228" s="234"/>
      <c r="J228" s="234"/>
      <c r="K228" s="234"/>
      <c r="L228" s="234"/>
      <c r="M228" s="234"/>
      <c r="N228" s="224"/>
      <c r="O228" s="224"/>
      <c r="P228" s="224"/>
      <c r="Q228" s="224"/>
      <c r="R228" s="224"/>
      <c r="S228" s="224"/>
      <c r="T228" s="225"/>
      <c r="U228" s="224"/>
      <c r="V228" s="214"/>
      <c r="W228" s="214"/>
      <c r="X228" s="214"/>
      <c r="Y228" s="214"/>
      <c r="Z228" s="214"/>
      <c r="AA228" s="214"/>
      <c r="AB228" s="214"/>
      <c r="AC228" s="214"/>
      <c r="AD228" s="214"/>
      <c r="AE228" s="214" t="s">
        <v>114</v>
      </c>
      <c r="AF228" s="214">
        <v>0</v>
      </c>
      <c r="AG228" s="214"/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15"/>
      <c r="B229" s="221"/>
      <c r="C229" s="267" t="s">
        <v>320</v>
      </c>
      <c r="D229" s="226"/>
      <c r="E229" s="231">
        <v>6.5229999999999997</v>
      </c>
      <c r="F229" s="234"/>
      <c r="G229" s="234"/>
      <c r="H229" s="234"/>
      <c r="I229" s="234"/>
      <c r="J229" s="234"/>
      <c r="K229" s="234"/>
      <c r="L229" s="234"/>
      <c r="M229" s="234"/>
      <c r="N229" s="224"/>
      <c r="O229" s="224"/>
      <c r="P229" s="224"/>
      <c r="Q229" s="224"/>
      <c r="R229" s="224"/>
      <c r="S229" s="224"/>
      <c r="T229" s="225"/>
      <c r="U229" s="224"/>
      <c r="V229" s="214"/>
      <c r="W229" s="214"/>
      <c r="X229" s="214"/>
      <c r="Y229" s="214"/>
      <c r="Z229" s="214"/>
      <c r="AA229" s="214"/>
      <c r="AB229" s="214"/>
      <c r="AC229" s="214"/>
      <c r="AD229" s="214"/>
      <c r="AE229" s="214" t="s">
        <v>114</v>
      </c>
      <c r="AF229" s="214">
        <v>0</v>
      </c>
      <c r="AG229" s="214"/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x14ac:dyDescent="0.2">
      <c r="A230" s="216" t="s">
        <v>107</v>
      </c>
      <c r="B230" s="222" t="s">
        <v>79</v>
      </c>
      <c r="C230" s="268" t="s">
        <v>80</v>
      </c>
      <c r="D230" s="227"/>
      <c r="E230" s="232"/>
      <c r="F230" s="235"/>
      <c r="G230" s="235">
        <f>SUMIF(AE231:AE234,"&lt;&gt;NOR",G231:G234)</f>
        <v>0</v>
      </c>
      <c r="H230" s="235"/>
      <c r="I230" s="235">
        <f>SUM(I231:I234)</f>
        <v>0</v>
      </c>
      <c r="J230" s="235"/>
      <c r="K230" s="235">
        <f>SUM(K231:K234)</f>
        <v>0</v>
      </c>
      <c r="L230" s="235"/>
      <c r="M230" s="235">
        <f>SUM(M231:M234)</f>
        <v>0</v>
      </c>
      <c r="N230" s="228"/>
      <c r="O230" s="228">
        <f>SUM(O231:O234)</f>
        <v>0</v>
      </c>
      <c r="P230" s="228"/>
      <c r="Q230" s="228">
        <f>SUM(Q231:Q234)</f>
        <v>0</v>
      </c>
      <c r="R230" s="228"/>
      <c r="S230" s="228"/>
      <c r="T230" s="229"/>
      <c r="U230" s="228">
        <f>SUM(U231:U234)</f>
        <v>0</v>
      </c>
      <c r="AE230" t="s">
        <v>108</v>
      </c>
    </row>
    <row r="231" spans="1:60" outlineLevel="1" x14ac:dyDescent="0.2">
      <c r="A231" s="215">
        <v>54</v>
      </c>
      <c r="B231" s="221" t="s">
        <v>321</v>
      </c>
      <c r="C231" s="266" t="s">
        <v>322</v>
      </c>
      <c r="D231" s="223" t="s">
        <v>138</v>
      </c>
      <c r="E231" s="230">
        <v>8</v>
      </c>
      <c r="F231" s="233"/>
      <c r="G231" s="234">
        <f>ROUND(E231*F231,2)</f>
        <v>0</v>
      </c>
      <c r="H231" s="233"/>
      <c r="I231" s="234">
        <f>ROUND(E231*H231,2)</f>
        <v>0</v>
      </c>
      <c r="J231" s="233"/>
      <c r="K231" s="234">
        <f>ROUND(E231*J231,2)</f>
        <v>0</v>
      </c>
      <c r="L231" s="234">
        <v>15</v>
      </c>
      <c r="M231" s="234">
        <f>G231*(1+L231/100)</f>
        <v>0</v>
      </c>
      <c r="N231" s="224">
        <v>0</v>
      </c>
      <c r="O231" s="224">
        <f>ROUND(E231*N231,5)</f>
        <v>0</v>
      </c>
      <c r="P231" s="224">
        <v>0</v>
      </c>
      <c r="Q231" s="224">
        <f>ROUND(E231*P231,5)</f>
        <v>0</v>
      </c>
      <c r="R231" s="224"/>
      <c r="S231" s="224"/>
      <c r="T231" s="225">
        <v>0</v>
      </c>
      <c r="U231" s="224">
        <f>ROUND(E231*T231,2)</f>
        <v>0</v>
      </c>
      <c r="V231" s="214"/>
      <c r="W231" s="214"/>
      <c r="X231" s="214"/>
      <c r="Y231" s="214"/>
      <c r="Z231" s="214"/>
      <c r="AA231" s="214"/>
      <c r="AB231" s="214"/>
      <c r="AC231" s="214"/>
      <c r="AD231" s="214"/>
      <c r="AE231" s="214" t="s">
        <v>128</v>
      </c>
      <c r="AF231" s="214"/>
      <c r="AG231" s="214"/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15">
        <v>55</v>
      </c>
      <c r="B232" s="221" t="s">
        <v>323</v>
      </c>
      <c r="C232" s="266" t="s">
        <v>324</v>
      </c>
      <c r="D232" s="223" t="s">
        <v>138</v>
      </c>
      <c r="E232" s="230">
        <v>10</v>
      </c>
      <c r="F232" s="233"/>
      <c r="G232" s="234">
        <f>ROUND(E232*F232,2)</f>
        <v>0</v>
      </c>
      <c r="H232" s="233"/>
      <c r="I232" s="234">
        <f>ROUND(E232*H232,2)</f>
        <v>0</v>
      </c>
      <c r="J232" s="233"/>
      <c r="K232" s="234">
        <f>ROUND(E232*J232,2)</f>
        <v>0</v>
      </c>
      <c r="L232" s="234">
        <v>15</v>
      </c>
      <c r="M232" s="234">
        <f>G232*(1+L232/100)</f>
        <v>0</v>
      </c>
      <c r="N232" s="224">
        <v>0</v>
      </c>
      <c r="O232" s="224">
        <f>ROUND(E232*N232,5)</f>
        <v>0</v>
      </c>
      <c r="P232" s="224">
        <v>0</v>
      </c>
      <c r="Q232" s="224">
        <f>ROUND(E232*P232,5)</f>
        <v>0</v>
      </c>
      <c r="R232" s="224"/>
      <c r="S232" s="224"/>
      <c r="T232" s="225">
        <v>0</v>
      </c>
      <c r="U232" s="224">
        <f>ROUND(E232*T232,2)</f>
        <v>0</v>
      </c>
      <c r="V232" s="214"/>
      <c r="W232" s="214"/>
      <c r="X232" s="214"/>
      <c r="Y232" s="214"/>
      <c r="Z232" s="214"/>
      <c r="AA232" s="214"/>
      <c r="AB232" s="214"/>
      <c r="AC232" s="214"/>
      <c r="AD232" s="214"/>
      <c r="AE232" s="214" t="s">
        <v>128</v>
      </c>
      <c r="AF232" s="214"/>
      <c r="AG232" s="214"/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15">
        <v>56</v>
      </c>
      <c r="B233" s="221" t="s">
        <v>325</v>
      </c>
      <c r="C233" s="266" t="s">
        <v>326</v>
      </c>
      <c r="D233" s="223" t="s">
        <v>138</v>
      </c>
      <c r="E233" s="230">
        <v>10</v>
      </c>
      <c r="F233" s="233"/>
      <c r="G233" s="234">
        <f>ROUND(E233*F233,2)</f>
        <v>0</v>
      </c>
      <c r="H233" s="233"/>
      <c r="I233" s="234">
        <f>ROUND(E233*H233,2)</f>
        <v>0</v>
      </c>
      <c r="J233" s="233"/>
      <c r="K233" s="234">
        <f>ROUND(E233*J233,2)</f>
        <v>0</v>
      </c>
      <c r="L233" s="234">
        <v>15</v>
      </c>
      <c r="M233" s="234">
        <f>G233*(1+L233/100)</f>
        <v>0</v>
      </c>
      <c r="N233" s="224">
        <v>0</v>
      </c>
      <c r="O233" s="224">
        <f>ROUND(E233*N233,5)</f>
        <v>0</v>
      </c>
      <c r="P233" s="224">
        <v>0</v>
      </c>
      <c r="Q233" s="224">
        <f>ROUND(E233*P233,5)</f>
        <v>0</v>
      </c>
      <c r="R233" s="224"/>
      <c r="S233" s="224"/>
      <c r="T233" s="225">
        <v>0</v>
      </c>
      <c r="U233" s="224">
        <f>ROUND(E233*T233,2)</f>
        <v>0</v>
      </c>
      <c r="V233" s="214"/>
      <c r="W233" s="214"/>
      <c r="X233" s="214"/>
      <c r="Y233" s="214"/>
      <c r="Z233" s="214"/>
      <c r="AA233" s="214"/>
      <c r="AB233" s="214"/>
      <c r="AC233" s="214"/>
      <c r="AD233" s="214"/>
      <c r="AE233" s="214" t="s">
        <v>128</v>
      </c>
      <c r="AF233" s="214"/>
      <c r="AG233" s="214"/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44">
        <v>57</v>
      </c>
      <c r="B234" s="245" t="s">
        <v>327</v>
      </c>
      <c r="C234" s="269" t="s">
        <v>328</v>
      </c>
      <c r="D234" s="246" t="s">
        <v>138</v>
      </c>
      <c r="E234" s="247">
        <v>10</v>
      </c>
      <c r="F234" s="248"/>
      <c r="G234" s="249">
        <f>ROUND(E234*F234,2)</f>
        <v>0</v>
      </c>
      <c r="H234" s="248"/>
      <c r="I234" s="249">
        <f>ROUND(E234*H234,2)</f>
        <v>0</v>
      </c>
      <c r="J234" s="248"/>
      <c r="K234" s="249">
        <f>ROUND(E234*J234,2)</f>
        <v>0</v>
      </c>
      <c r="L234" s="249">
        <v>15</v>
      </c>
      <c r="M234" s="249">
        <f>G234*(1+L234/100)</f>
        <v>0</v>
      </c>
      <c r="N234" s="250">
        <v>0</v>
      </c>
      <c r="O234" s="250">
        <f>ROUND(E234*N234,5)</f>
        <v>0</v>
      </c>
      <c r="P234" s="250">
        <v>0</v>
      </c>
      <c r="Q234" s="250">
        <f>ROUND(E234*P234,5)</f>
        <v>0</v>
      </c>
      <c r="R234" s="250"/>
      <c r="S234" s="250"/>
      <c r="T234" s="251">
        <v>0</v>
      </c>
      <c r="U234" s="250">
        <f>ROUND(E234*T234,2)</f>
        <v>0</v>
      </c>
      <c r="V234" s="214"/>
      <c r="W234" s="214"/>
      <c r="X234" s="214"/>
      <c r="Y234" s="214"/>
      <c r="Z234" s="214"/>
      <c r="AA234" s="214"/>
      <c r="AB234" s="214"/>
      <c r="AC234" s="214"/>
      <c r="AD234" s="214"/>
      <c r="AE234" s="214" t="s">
        <v>128</v>
      </c>
      <c r="AF234" s="214"/>
      <c r="AG234" s="214"/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x14ac:dyDescent="0.2">
      <c r="A235" s="6"/>
      <c r="B235" s="7" t="s">
        <v>119</v>
      </c>
      <c r="C235" s="270" t="s">
        <v>119</v>
      </c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AC235">
        <v>15</v>
      </c>
      <c r="AD235">
        <v>21</v>
      </c>
    </row>
    <row r="236" spans="1:60" x14ac:dyDescent="0.2">
      <c r="A236" s="252"/>
      <c r="B236" s="253">
        <v>26</v>
      </c>
      <c r="C236" s="271" t="s">
        <v>119</v>
      </c>
      <c r="D236" s="254"/>
      <c r="E236" s="254"/>
      <c r="F236" s="254"/>
      <c r="G236" s="265">
        <f>G8+G41+G51+G56+G61+G66+G100+G103+G117+G122+G158+G180+G217+G221+G230</f>
        <v>0</v>
      </c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AC236">
        <f>SUMIF(L7:L234,AC235,G7:G234)</f>
        <v>0</v>
      </c>
      <c r="AD236">
        <f>SUMIF(L7:L234,AD235,G7:G234)</f>
        <v>0</v>
      </c>
      <c r="AE236" t="s">
        <v>329</v>
      </c>
    </row>
    <row r="237" spans="1:60" x14ac:dyDescent="0.2">
      <c r="A237" s="6"/>
      <c r="B237" s="7" t="s">
        <v>119</v>
      </c>
      <c r="C237" s="270" t="s">
        <v>119</v>
      </c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 spans="1:60" x14ac:dyDescent="0.2">
      <c r="A238" s="6"/>
      <c r="B238" s="7" t="s">
        <v>119</v>
      </c>
      <c r="C238" s="270" t="s">
        <v>119</v>
      </c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</row>
    <row r="239" spans="1:60" x14ac:dyDescent="0.2">
      <c r="A239" s="255">
        <v>33</v>
      </c>
      <c r="B239" s="255"/>
      <c r="C239" s="272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 spans="1:60" x14ac:dyDescent="0.2">
      <c r="A240" s="256"/>
      <c r="B240" s="257"/>
      <c r="C240" s="273"/>
      <c r="D240" s="257"/>
      <c r="E240" s="257"/>
      <c r="F240" s="257"/>
      <c r="G240" s="258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AE240" t="s">
        <v>330</v>
      </c>
    </row>
    <row r="241" spans="1:31" x14ac:dyDescent="0.2">
      <c r="A241" s="259"/>
      <c r="B241" s="260"/>
      <c r="C241" s="274"/>
      <c r="D241" s="260"/>
      <c r="E241" s="260"/>
      <c r="F241" s="260"/>
      <c r="G241" s="261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31" x14ac:dyDescent="0.2">
      <c r="A242" s="259"/>
      <c r="B242" s="260"/>
      <c r="C242" s="274"/>
      <c r="D242" s="260"/>
      <c r="E242" s="260"/>
      <c r="F242" s="260"/>
      <c r="G242" s="261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31" x14ac:dyDescent="0.2">
      <c r="A243" s="259"/>
      <c r="B243" s="260"/>
      <c r="C243" s="274"/>
      <c r="D243" s="260"/>
      <c r="E243" s="260"/>
      <c r="F243" s="260"/>
      <c r="G243" s="261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31" x14ac:dyDescent="0.2">
      <c r="A244" s="262"/>
      <c r="B244" s="263"/>
      <c r="C244" s="275"/>
      <c r="D244" s="263"/>
      <c r="E244" s="263"/>
      <c r="F244" s="263"/>
      <c r="G244" s="264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31" x14ac:dyDescent="0.2">
      <c r="A245" s="6"/>
      <c r="B245" s="7" t="s">
        <v>119</v>
      </c>
      <c r="C245" s="270" t="s">
        <v>119</v>
      </c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31" x14ac:dyDescent="0.2">
      <c r="C246" s="276"/>
      <c r="AE246" t="s">
        <v>331</v>
      </c>
    </row>
  </sheetData>
  <mergeCells count="6">
    <mergeCell ref="A1:G1"/>
    <mergeCell ref="C2:G2"/>
    <mergeCell ref="C3:G3"/>
    <mergeCell ref="C4:G4"/>
    <mergeCell ref="A239:C239"/>
    <mergeCell ref="A240:G24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Mašinský</dc:creator>
  <cp:lastModifiedBy>Dušan Mašinský</cp:lastModifiedBy>
  <cp:lastPrinted>2014-02-28T09:52:57Z</cp:lastPrinted>
  <dcterms:created xsi:type="dcterms:W3CDTF">2009-04-08T07:15:50Z</dcterms:created>
  <dcterms:modified xsi:type="dcterms:W3CDTF">2025-05-28T11:34:43Z</dcterms:modified>
</cp:coreProperties>
</file>